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CBD6E482-7525-449E-8835-CFF670441D8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alance" sheetId="3" r:id="rId1"/>
    <sheet name="Donnees" sheetId="2" r:id="rId2"/>
  </sheets>
  <calcPr calcId="191029"/>
  <pivotCaches>
    <pivotCache cacheId="13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AC6" i="2"/>
  <c r="Z6" i="2"/>
  <c r="W6" i="2"/>
  <c r="T6" i="2"/>
  <c r="C6" i="2"/>
  <c r="S2" i="2"/>
  <c r="Q2" i="2"/>
  <c r="O2" i="2"/>
  <c r="M2" i="2"/>
  <c r="I6" i="3" s="1"/>
  <c r="E2" i="2"/>
  <c r="F1" i="2"/>
  <c r="G2" i="2"/>
  <c r="K2" i="2"/>
  <c r="I2" i="2"/>
  <c r="G6" i="3" s="1"/>
  <c r="K6" i="3" l="1"/>
  <c r="N1" i="3"/>
  <c r="C2" i="2" l="1"/>
  <c r="B2" i="2" l="1"/>
  <c r="D4" i="3" s="1"/>
  <c r="D1" i="2"/>
  <c r="B1" i="2"/>
  <c r="AC31" i="2"/>
  <c r="Z31" i="2"/>
  <c r="W31" i="2"/>
  <c r="T31" i="2"/>
  <c r="C31" i="2"/>
  <c r="AC30" i="2"/>
  <c r="Z30" i="2"/>
  <c r="W30" i="2"/>
  <c r="T30" i="2"/>
  <c r="C30" i="2"/>
  <c r="AC29" i="2"/>
  <c r="Z29" i="2"/>
  <c r="W29" i="2"/>
  <c r="T29" i="2"/>
  <c r="C29" i="2"/>
  <c r="AC28" i="2"/>
  <c r="Z28" i="2"/>
  <c r="W28" i="2"/>
  <c r="T28" i="2"/>
  <c r="C28" i="2"/>
  <c r="AC27" i="2"/>
  <c r="Z27" i="2"/>
  <c r="W27" i="2"/>
  <c r="T27" i="2"/>
  <c r="C27" i="2"/>
  <c r="AC26" i="2"/>
  <c r="Z26" i="2"/>
  <c r="W26" i="2"/>
  <c r="T26" i="2"/>
  <c r="C26" i="2"/>
  <c r="AC25" i="2"/>
  <c r="Z25" i="2"/>
  <c r="W25" i="2"/>
  <c r="T25" i="2"/>
  <c r="AC24" i="2"/>
  <c r="Z24" i="2"/>
  <c r="W24" i="2"/>
  <c r="T24" i="2"/>
  <c r="C24" i="2"/>
  <c r="AC23" i="2"/>
  <c r="Z23" i="2"/>
  <c r="W23" i="2"/>
  <c r="T23" i="2"/>
  <c r="C23" i="2"/>
  <c r="AC22" i="2"/>
  <c r="Z22" i="2"/>
  <c r="W22" i="2"/>
  <c r="T22" i="2"/>
  <c r="C22" i="2"/>
  <c r="AC21" i="2"/>
  <c r="Z21" i="2"/>
  <c r="W21" i="2"/>
  <c r="T21" i="2"/>
  <c r="C21" i="2"/>
  <c r="AC20" i="2"/>
  <c r="Z20" i="2"/>
  <c r="W20" i="2"/>
  <c r="T20" i="2"/>
  <c r="C20" i="2"/>
  <c r="AC19" i="2"/>
  <c r="Z19" i="2"/>
  <c r="W19" i="2"/>
  <c r="T19" i="2"/>
  <c r="C19" i="2"/>
  <c r="AC18" i="2"/>
  <c r="Z18" i="2"/>
  <c r="W18" i="2"/>
  <c r="T18" i="2"/>
  <c r="C18" i="2"/>
  <c r="AC17" i="2"/>
  <c r="Z17" i="2"/>
  <c r="W17" i="2"/>
  <c r="T17" i="2"/>
  <c r="C17" i="2"/>
  <c r="AC16" i="2"/>
  <c r="Z16" i="2"/>
  <c r="W16" i="2"/>
  <c r="T16" i="2"/>
  <c r="C16" i="2"/>
  <c r="AC15" i="2"/>
  <c r="Z15" i="2"/>
  <c r="W15" i="2"/>
  <c r="T15" i="2"/>
  <c r="C15" i="2"/>
  <c r="AC14" i="2"/>
  <c r="Z14" i="2"/>
  <c r="W14" i="2"/>
  <c r="T14" i="2"/>
  <c r="C14" i="2"/>
  <c r="AC13" i="2"/>
  <c r="Z13" i="2"/>
  <c r="W13" i="2"/>
  <c r="T13" i="2"/>
  <c r="C13" i="2"/>
  <c r="AC12" i="2"/>
  <c r="Z12" i="2"/>
  <c r="W12" i="2"/>
  <c r="T12" i="2"/>
  <c r="C12" i="2"/>
  <c r="AC11" i="2"/>
  <c r="Z11" i="2"/>
  <c r="W11" i="2"/>
  <c r="T11" i="2"/>
  <c r="C11" i="2"/>
  <c r="AC10" i="2"/>
  <c r="Z10" i="2"/>
  <c r="W10" i="2"/>
  <c r="T10" i="2"/>
  <c r="C10" i="2"/>
  <c r="AC9" i="2"/>
  <c r="Z9" i="2"/>
  <c r="W9" i="2"/>
  <c r="T9" i="2"/>
  <c r="C9" i="2"/>
  <c r="AC8" i="2"/>
  <c r="Z8" i="2"/>
  <c r="W8" i="2"/>
  <c r="T8" i="2"/>
  <c r="C8" i="2"/>
  <c r="AC7" i="2"/>
  <c r="Z7" i="2"/>
  <c r="W7" i="2"/>
  <c r="T7" i="2"/>
  <c r="C7" i="2"/>
  <c r="AC5" i="2"/>
  <c r="Z5" i="2"/>
  <c r="W5" i="2"/>
  <c r="T5" i="2"/>
  <c r="C5" i="2"/>
  <c r="AC4" i="2"/>
  <c r="Z4" i="2"/>
  <c r="W4" i="2"/>
  <c r="T4" i="2"/>
  <c r="C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Fraysse</author>
  </authors>
  <commentList>
    <comment ref="A1" authorId="0" shapeId="0" xr:uid="{E0E456F4-6B3A-4727-B090-5A56615DFCE2}">
      <text>
        <r>
          <rPr>
            <sz val="9"/>
            <color indexed="81"/>
            <rFont val="Tahoma"/>
            <family val="2"/>
          </rPr>
          <t xml:space="preserve">J2_01 - D1.000 - YAD - 27/03/2024 - Création
</t>
        </r>
      </text>
    </comment>
  </commentList>
</comments>
</file>

<file path=xl/sharedStrings.xml><?xml version="1.0" encoding="utf-8"?>
<sst xmlns="http://schemas.openxmlformats.org/spreadsheetml/2006/main" count="326" uniqueCount="164">
  <si>
    <t>Job :</t>
  </si>
  <si>
    <t>Utilisateur :</t>
  </si>
  <si>
    <t>Date :</t>
  </si>
  <si>
    <t>Etablissement :</t>
  </si>
  <si>
    <t>Date de début d'exercice :</t>
  </si>
  <si>
    <t>Date de fin d'exercice :</t>
  </si>
  <si>
    <t>Compte</t>
  </si>
  <si>
    <t>Intitulé réduit</t>
  </si>
  <si>
    <t>CGR</t>
  </si>
  <si>
    <t>Type</t>
  </si>
  <si>
    <t>Solde débit</t>
  </si>
  <si>
    <t>Solde crédit</t>
  </si>
  <si>
    <t>Etablissement</t>
  </si>
  <si>
    <t>Rupture 2</t>
  </si>
  <si>
    <t>Libellé rupture 2</t>
  </si>
  <si>
    <t>Rupture et libellé 2</t>
  </si>
  <si>
    <t>Rupture 3</t>
  </si>
  <si>
    <t>Libellé rupture 3</t>
  </si>
  <si>
    <t>Rupture et libellé 3</t>
  </si>
  <si>
    <t>Rupture 4</t>
  </si>
  <si>
    <t>Libellé rupture 4</t>
  </si>
  <si>
    <t>Rupture et libellé 4</t>
  </si>
  <si>
    <t>Début d'exercice</t>
  </si>
  <si>
    <t>Fin d'exercice</t>
  </si>
  <si>
    <t>Job</t>
  </si>
  <si>
    <t>Utilisateur</t>
  </si>
  <si>
    <t>Date</t>
  </si>
  <si>
    <t>Cumuls antérieurs</t>
  </si>
  <si>
    <t>Débit</t>
  </si>
  <si>
    <t>Crédit</t>
  </si>
  <si>
    <t>Total général</t>
  </si>
  <si>
    <t>Compte et intitulé réduit</t>
  </si>
  <si>
    <t>Intitulé réduit du compte</t>
  </si>
  <si>
    <t>Intitulé réduit du CGR</t>
  </si>
  <si>
    <t>(vide)</t>
  </si>
  <si>
    <t>Cumuls antérieurs débit</t>
  </si>
  <si>
    <t>Cumuls antérieurs crédit</t>
  </si>
  <si>
    <t>Montant période 1 débit</t>
  </si>
  <si>
    <t>Montant période 1 crédit</t>
  </si>
  <si>
    <t>Montant période 2 débit</t>
  </si>
  <si>
    <t>Montant période 2 crédit</t>
  </si>
  <si>
    <t>Montant période 3 débit</t>
  </si>
  <si>
    <t>Montant période 3 crédit</t>
  </si>
  <si>
    <t>Période de début 1</t>
  </si>
  <si>
    <t>Période de fin 1</t>
  </si>
  <si>
    <t>Période de début 2</t>
  </si>
  <si>
    <t>Période de fin 2</t>
  </si>
  <si>
    <t>Période de début 3</t>
  </si>
  <si>
    <t>Période de fin 3</t>
  </si>
  <si>
    <t>Somme de Cumuls antérieurs débit</t>
  </si>
  <si>
    <t>Somme de Cumuls antérieurs crédit</t>
  </si>
  <si>
    <t>Somme de Montant période 1 débit</t>
  </si>
  <si>
    <t>Somme de Montant période 1 crédit</t>
  </si>
  <si>
    <t>Somme de Montant période 2 débit</t>
  </si>
  <si>
    <t>Somme de Montant période 2 crédit</t>
  </si>
  <si>
    <t>Somme de Montant période 3 débit</t>
  </si>
  <si>
    <t>Somme de Montant période 3 crédit</t>
  </si>
  <si>
    <t>Somme de Solde débit</t>
  </si>
  <si>
    <t>Somme de Solde crédit</t>
  </si>
  <si>
    <t>Balance mixte générale-analytique</t>
  </si>
  <si>
    <t>Rupture 5</t>
  </si>
  <si>
    <t>Libellé rupture 5</t>
  </si>
  <si>
    <t>Rupture et libellé 5</t>
  </si>
  <si>
    <t/>
  </si>
  <si>
    <t>Période de début 1 :</t>
  </si>
  <si>
    <t>Période de fin 1 :</t>
  </si>
  <si>
    <t>Période de début 2 :</t>
  </si>
  <si>
    <t>Période de fin 2 :</t>
  </si>
  <si>
    <t>Période de début 3 :</t>
  </si>
  <si>
    <t>Période de fin 3 :</t>
  </si>
  <si>
    <t>Solde en fin de période</t>
  </si>
  <si>
    <t xml:space="preserve"> - </t>
  </si>
  <si>
    <t>600000</t>
  </si>
  <si>
    <t>Ach n stock:Four ent</t>
  </si>
  <si>
    <t>ACT1</t>
  </si>
  <si>
    <t>Activité 1</t>
  </si>
  <si>
    <t>IND</t>
  </si>
  <si>
    <t>6</t>
  </si>
  <si>
    <t>Charges</t>
  </si>
  <si>
    <t>Qualiac</t>
  </si>
  <si>
    <t>01/01/2024</t>
  </si>
  <si>
    <t>31/12/2024</t>
  </si>
  <si>
    <t>581473</t>
  </si>
  <si>
    <t>PR</t>
  </si>
  <si>
    <t>04/04/2024</t>
  </si>
  <si>
    <t>01/01/2022</t>
  </si>
  <si>
    <t>31/12/2022</t>
  </si>
  <si>
    <t>01/01/2023</t>
  </si>
  <si>
    <t>31/12/2023</t>
  </si>
  <si>
    <t>600011</t>
  </si>
  <si>
    <t>601200</t>
  </si>
  <si>
    <t>Ach stock:Mat prem B</t>
  </si>
  <si>
    <t>606100</t>
  </si>
  <si>
    <t>Ach fourn n stockabl</t>
  </si>
  <si>
    <t>606200</t>
  </si>
  <si>
    <t>Achats électricité</t>
  </si>
  <si>
    <t>606300</t>
  </si>
  <si>
    <t>ACT1    21</t>
  </si>
  <si>
    <t>2_1</t>
  </si>
  <si>
    <t>ACT1    22</t>
  </si>
  <si>
    <t>2_2</t>
  </si>
  <si>
    <t>ACT2</t>
  </si>
  <si>
    <t>Activité 2</t>
  </si>
  <si>
    <t>ACT3</t>
  </si>
  <si>
    <t>Activité 3</t>
  </si>
  <si>
    <t>612200</t>
  </si>
  <si>
    <t>Redev cred-bail mobi</t>
  </si>
  <si>
    <t>612300</t>
  </si>
  <si>
    <t>658000</t>
  </si>
  <si>
    <t>Charge div gest cour</t>
  </si>
  <si>
    <t>661150</t>
  </si>
  <si>
    <t>666000</t>
  </si>
  <si>
    <t>Pertes de change</t>
  </si>
  <si>
    <t>668000</t>
  </si>
  <si>
    <t>Aut charges financie</t>
  </si>
  <si>
    <t>676800</t>
  </si>
  <si>
    <t>Ecarts de conversion</t>
  </si>
  <si>
    <t>681740</t>
  </si>
  <si>
    <t>Dot prov dep creance</t>
  </si>
  <si>
    <t>701100</t>
  </si>
  <si>
    <t>Ventes prod fini A</t>
  </si>
  <si>
    <t>7</t>
  </si>
  <si>
    <t>Produits</t>
  </si>
  <si>
    <t>701200</t>
  </si>
  <si>
    <t>Ventes prod fini B</t>
  </si>
  <si>
    <t>758000</t>
  </si>
  <si>
    <t>Prod div gestion cou</t>
  </si>
  <si>
    <t>763100</t>
  </si>
  <si>
    <t>Reven s creances com</t>
  </si>
  <si>
    <t>766000</t>
  </si>
  <si>
    <t>Gains de change</t>
  </si>
  <si>
    <t>768000</t>
  </si>
  <si>
    <t>Aut produits financi</t>
  </si>
  <si>
    <t>776800</t>
  </si>
  <si>
    <t>781740</t>
  </si>
  <si>
    <t>Repr prov dep creanc</t>
  </si>
  <si>
    <t>ACT5</t>
  </si>
  <si>
    <t>Activité 5</t>
  </si>
  <si>
    <t>6 - Charges</t>
  </si>
  <si>
    <t>600000 - Ach n stock:Four ent</t>
  </si>
  <si>
    <t>600011 - Ach n stock:Four ent</t>
  </si>
  <si>
    <t>601200 - Ach stock:Mat prem B</t>
  </si>
  <si>
    <t>606100 - Ach fourn n stockabl</t>
  </si>
  <si>
    <t>606200 - Achats électricité</t>
  </si>
  <si>
    <t>606300 - Ach n stock:Four ent</t>
  </si>
  <si>
    <t>612200 - Redev cred-bail mobi</t>
  </si>
  <si>
    <t>612300 - Redev cred-bail mobi</t>
  </si>
  <si>
    <t>658000 - Charge div gest cour</t>
  </si>
  <si>
    <t>661150 - Redev cred-bail mobi</t>
  </si>
  <si>
    <t>666000 - Pertes de change</t>
  </si>
  <si>
    <t>668000 - Aut charges financie</t>
  </si>
  <si>
    <t>676800 - Ecarts de conversion</t>
  </si>
  <si>
    <t>681740 - Dot prov dep creance</t>
  </si>
  <si>
    <t>7 - Produits</t>
  </si>
  <si>
    <t>701100 - Ventes prod fini A</t>
  </si>
  <si>
    <t>701200 - Ventes prod fini B</t>
  </si>
  <si>
    <t>758000 - Prod div gestion cou</t>
  </si>
  <si>
    <t>763100 - Reven s creances com</t>
  </si>
  <si>
    <t>766000 - Gains de change</t>
  </si>
  <si>
    <t>768000 - Aut produits financi</t>
  </si>
  <si>
    <t>776800 - Ecarts de conversion</t>
  </si>
  <si>
    <t>781740 - Repr prov dep creanc</t>
  </si>
  <si>
    <t>ACT4</t>
  </si>
  <si>
    <t>Activité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</si>
</sst>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indent="1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/>
    <xf numFmtId="4" fontId="0" fillId="0" borderId="0" xfId="0" applyNumberFormat="1" applyAlignment="1">
      <alignment horizontal="right" indent="1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61">
    <dxf>
      <alignment horizontal="right" indent="1" readingOrder="0"/>
    </dxf>
    <dxf>
      <alignment indent="1" readingOrder="0"/>
    </dxf>
    <dxf>
      <border>
        <top/>
      </border>
    </dxf>
    <dxf>
      <fill>
        <patternFill patternType="solid">
          <bgColor theme="0"/>
        </patternFill>
      </fill>
    </dxf>
    <dxf>
      <numFmt numFmtId="4" formatCode="#,##0.00"/>
    </dxf>
    <dxf>
      <alignment horizontal="right" indent="1" readingOrder="0"/>
    </dxf>
    <dxf>
      <alignment indent="1" readingOrder="0"/>
    </dxf>
    <dxf>
      <border>
        <top/>
      </border>
    </dxf>
    <dxf>
      <fill>
        <patternFill patternType="solid">
          <bgColor theme="0"/>
        </patternFill>
      </fill>
    </dxf>
    <dxf>
      <numFmt numFmtId="4" formatCode="#,##0.00"/>
    </dxf>
    <dxf>
      <alignment horizontal="right" indent="1" readingOrder="0"/>
    </dxf>
    <dxf>
      <alignment indent="1" readingOrder="0"/>
    </dxf>
    <dxf>
      <border>
        <top/>
      </border>
    </dxf>
    <dxf>
      <fill>
        <patternFill patternType="solid">
          <bgColor theme="0"/>
        </patternFill>
      </fill>
    </dxf>
    <dxf>
      <numFmt numFmtId="4" formatCode="#,##0.00"/>
    </dxf>
    <dxf>
      <alignment horizontal="right" indent="1" readingOrder="0"/>
    </dxf>
    <dxf>
      <alignment indent="1" readingOrder="0"/>
    </dxf>
    <dxf>
      <border>
        <top/>
      </border>
    </dxf>
    <dxf>
      <fill>
        <patternFill patternType="solid">
          <bgColor theme="0"/>
        </patternFill>
      </fill>
    </dxf>
    <dxf>
      <numFmt numFmtId="4" formatCode="#,##0.00"/>
    </dxf>
    <dxf>
      <alignment horizontal="right" indent="1" readingOrder="0"/>
    </dxf>
    <dxf>
      <alignment indent="1" readingOrder="0"/>
    </dxf>
    <dxf>
      <border>
        <top/>
      </border>
    </dxf>
    <dxf>
      <fill>
        <patternFill patternType="solid">
          <bgColor theme="0"/>
        </patternFill>
      </fill>
    </dxf>
    <dxf>
      <numFmt numFmtId="4" formatCode="#,##0.00"/>
    </dxf>
    <dxf>
      <alignment horizontal="right" indent="1" readingOrder="0"/>
    </dxf>
    <dxf>
      <alignment indent="1" readingOrder="0"/>
    </dxf>
    <dxf>
      <border>
        <top/>
      </border>
    </dxf>
    <dxf>
      <fill>
        <patternFill patternType="solid">
          <bgColor theme="0"/>
        </patternFill>
      </fill>
    </dxf>
    <dxf>
      <numFmt numFmtId="4" formatCode="#,##0.00"/>
    </dxf>
    <dxf>
      <numFmt numFmtId="164" formatCode=";;;"/>
    </dxf>
    <dxf>
      <numFmt numFmtId="164" formatCode=";;;"/>
    </dxf>
    <dxf>
      <alignment horizontal="right" indent="1" readingOrder="0"/>
    </dxf>
    <dxf>
      <alignment indent="1" readingOrder="0"/>
    </dxf>
    <dxf>
      <border>
        <top/>
      </border>
    </dxf>
    <dxf>
      <fill>
        <patternFill patternType="solid">
          <bgColor theme="0"/>
        </patternFill>
      </fill>
    </dxf>
    <dxf>
      <numFmt numFmtId="4" formatCode="#,##0.00"/>
    </dxf>
    <dxf>
      <alignment horizontal="right" indent="1" readingOrder="0"/>
    </dxf>
    <dxf>
      <alignment indent="1" readingOrder="0"/>
    </dxf>
    <dxf>
      <border>
        <top/>
      </border>
    </dxf>
    <dxf>
      <fill>
        <patternFill patternType="solid">
          <bgColor theme="0"/>
        </patternFill>
      </fill>
    </dxf>
    <dxf>
      <numFmt numFmtId="4" formatCode="#,##0.00"/>
    </dxf>
    <dxf>
      <numFmt numFmtId="4" formatCode="#,##0.00"/>
    </dxf>
    <dxf>
      <fill>
        <patternFill patternType="solid">
          <bgColor theme="0"/>
        </patternFill>
      </fill>
    </dxf>
    <dxf>
      <border>
        <top/>
      </border>
    </dxf>
    <dxf>
      <alignment indent="1" readingOrder="0"/>
    </dxf>
    <dxf>
      <alignment horizontal="right" indent="1" readingOrder="0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 val="0"/>
        <i val="0"/>
        <color theme="1"/>
      </font>
      <fill>
        <patternFill>
          <bgColor theme="4" tint="0.79998168889431442"/>
        </patternFill>
      </fill>
      <border>
        <bottom style="thin">
          <color theme="4" tint="0.39994506668294322"/>
        </bottom>
      </border>
    </dxf>
    <dxf>
      <font>
        <color theme="0"/>
      </font>
      <fill>
        <patternFill>
          <bgColor theme="4" tint="0.39994506668294322"/>
        </patternFill>
      </fill>
      <border>
        <bottom/>
      </border>
    </dxf>
    <dxf>
      <fill>
        <patternFill>
          <bgColor theme="4" tint="0.39994506668294322"/>
        </patternFill>
      </fill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medium">
          <color theme="1"/>
        </right>
      </border>
    </dxf>
    <dxf>
      <fill>
        <patternFill patternType="solid">
          <fgColor theme="0" tint="-0.14996795556505021"/>
          <bgColor theme="4" tint="0.59996337778862885"/>
        </patternFill>
      </fill>
      <border>
        <right/>
      </border>
    </dxf>
    <dxf>
      <border>
        <left style="medium">
          <color auto="1"/>
        </left>
        <right style="medium">
          <color auto="1"/>
        </right>
        <vertic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font>
        <b/>
        <color theme="1"/>
      </font>
      <fill>
        <patternFill patternType="solid">
          <fgColor theme="4" tint="0.79995117038483843"/>
          <bgColor theme="4" tint="0.39994506668294322"/>
        </patternFill>
      </fill>
      <border>
        <bottom style="thin">
          <color theme="4" tint="0.3999755851924192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14" xr9:uid="{00000000-0011-0000-FFFF-FFFF00000000}">
      <tableStyleElement type="wholeTable" dxfId="60"/>
      <tableStyleElement type="headerRow" dxfId="59"/>
      <tableStyleElement type="totalRow" dxfId="58"/>
      <tableStyleElement type="firstColumn" dxfId="57"/>
      <tableStyleElement type="firstRowStripe" dxfId="56"/>
      <tableStyleElement type="firstColumnStripe" dxfId="55"/>
      <tableStyleElement type="firstSubtotalColumn" dxfId="54"/>
      <tableStyleElement type="firstSubtotalRow" dxfId="53"/>
      <tableStyleElement type="secondSubtotalRow" dxfId="52"/>
      <tableStyleElement type="blankRow" dxfId="51"/>
      <tableStyleElement type="firstRowSubheading" dxfId="50"/>
      <tableStyleElement type="secondRowSubheading" dxfId="49"/>
      <tableStyleElement type="pageFieldLabels" dxfId="48"/>
      <tableStyleElement type="pageFieldValues" dxfId="4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Pascal Robert" refreshedDate="45390.617563541666" createdVersion="8" refreshedVersion="8" minRefreshableVersion="3" recordCount="33" xr:uid="{2CD17BDE-4ADE-4B59-A36B-05ACE4210261}">
  <cacheSource type="worksheet">
    <worksheetSource ref="A3:AC999996" sheet="Donnees"/>
  </cacheSource>
  <cacheFields count="29">
    <cacheField name="Compte" numFmtId="0">
      <sharedItems containsBlank="1" containsMixedTypes="1" containsNumber="1" containsInteger="1" minValue="701200" maxValue="701200" count="24">
        <s v="600000"/>
        <s v="600011"/>
        <s v="601200"/>
        <s v="606100"/>
        <s v="606200"/>
        <s v="606300"/>
        <s v="612200"/>
        <s v="612300"/>
        <s v="658000"/>
        <s v="661150"/>
        <s v="666000"/>
        <s v="668000"/>
        <s v="676800"/>
        <s v="681740"/>
        <s v="701100"/>
        <s v="701200"/>
        <n v="701200"/>
        <s v="758000"/>
        <s v="763100"/>
        <s v="766000"/>
        <s v="768000"/>
        <s v="776800"/>
        <s v="781740"/>
        <m/>
      </sharedItems>
    </cacheField>
    <cacheField name="Intitulé réduit du compte" numFmtId="0">
      <sharedItems containsBlank="1"/>
    </cacheField>
    <cacheField name="Compte et intitulé réduit" numFmtId="0">
      <sharedItems containsBlank="1" count="30">
        <s v="600000 - Ach n stock:Four ent"/>
        <s v="600011 - Ach n stock:Four ent"/>
        <s v="601200 - Ach stock:Mat prem B"/>
        <s v="606100 - Ach fourn n stockabl"/>
        <s v="606200 - Achats électricité"/>
        <s v="606300 - Ach n stock:Four ent"/>
        <s v="612200 - Redev cred-bail mobi"/>
        <s v="612300 - Redev cred-bail mobi"/>
        <s v="658000 - Charge div gest cour"/>
        <s v="661150 - Redev cred-bail mobi"/>
        <s v="666000 - Pertes de change"/>
        <s v="668000 - Aut charges financie"/>
        <s v="676800 - Ecarts de conversion"/>
        <s v="681740 - Dot prov dep creance"/>
        <s v="701100 - Ventes prod fini A"/>
        <s v="701200 - Ventes prod fini B"/>
        <s v="758000 - Prod div gestion cou"/>
        <s v="763100 - Reven s creances com"/>
        <s v="766000 - Gains de change"/>
        <s v="768000 - Aut produits financi"/>
        <s v="776800 - Ecarts de conversion"/>
        <s v="781740 - Repr prov dep creanc"/>
        <m/>
        <s v="701201 - Ventes prod fini B" u="1"/>
        <s v="707105 - Achat informatiques" u="1"/>
        <s v="6000000 - Test 6000000 2" u="1"/>
        <s v="600009 - Créé en html5" u="1"/>
        <s v="606304 - Achat faaafffaa" u="1"/>
        <s v="613600 - Locations:Malis emba" u="1"/>
        <s v=" - " u="1"/>
      </sharedItems>
    </cacheField>
    <cacheField name="CGR" numFmtId="0">
      <sharedItems containsBlank="1" count="8">
        <s v="ACT1"/>
        <s v="ACT4"/>
        <s v="ACT2"/>
        <m/>
        <s v="ACT1    21"/>
        <s v="ACT1    22"/>
        <s v="ACT3"/>
        <s v="ACT5"/>
      </sharedItems>
    </cacheField>
    <cacheField name="Intitulé réduit du CGR" numFmtId="0">
      <sharedItems containsBlank="1"/>
    </cacheField>
    <cacheField name="Type" numFmtId="0">
      <sharedItems containsNonDate="0" containsString="0" containsBlank="1"/>
    </cacheField>
    <cacheField name="Cumuls antérieurs débit" numFmtId="4">
      <sharedItems containsString="0" containsBlank="1" containsNumber="1" containsInteger="1" minValue="0" maxValue="0"/>
    </cacheField>
    <cacheField name="Cumuls antérieurs crédit" numFmtId="4">
      <sharedItems containsString="0" containsBlank="1" containsNumber="1" containsInteger="1" minValue="0" maxValue="0"/>
    </cacheField>
    <cacheField name="Montant période 1 débit" numFmtId="4">
      <sharedItems containsString="0" containsBlank="1" containsNumber="1" minValue="0" maxValue="1426499.66"/>
    </cacheField>
    <cacheField name="Montant période 1 crédit" numFmtId="4">
      <sharedItems containsString="0" containsBlank="1" containsNumber="1" minValue="0" maxValue="4500.0200000000004"/>
    </cacheField>
    <cacheField name="Montant période 2 débit" numFmtId="4">
      <sharedItems containsString="0" containsBlank="1" containsNumber="1" minValue="0" maxValue="1154882.94"/>
    </cacheField>
    <cacheField name="Montant période 2 crédit" numFmtId="4">
      <sharedItems containsString="0" containsBlank="1" containsNumber="1" minValue="0" maxValue="13676561.960000001"/>
    </cacheField>
    <cacheField name="Montant période 3 débit" numFmtId="4">
      <sharedItems containsString="0" containsBlank="1" containsNumber="1" minValue="0" maxValue="37799.449999999997"/>
    </cacheField>
    <cacheField name="Montant période 3 crédit" numFmtId="4">
      <sharedItems containsString="0" containsBlank="1" containsNumber="1" minValue="0" maxValue="746686.99"/>
    </cacheField>
    <cacheField name="Solde débit" numFmtId="4">
      <sharedItems containsString="0" containsBlank="1" containsNumber="1" minValue="0" maxValue="1517885.78"/>
    </cacheField>
    <cacheField name="Solde crédit" numFmtId="4">
      <sharedItems containsString="0" containsBlank="1" containsNumber="1" minValue="0" maxValue="13676561.960000001"/>
    </cacheField>
    <cacheField name="Etablissement" numFmtId="0">
      <sharedItems containsBlank="1"/>
    </cacheField>
    <cacheField name="Rupture 2" numFmtId="0">
      <sharedItems containsBlank="1"/>
    </cacheField>
    <cacheField name="Libellé rupture 2" numFmtId="0">
      <sharedItems containsBlank="1"/>
    </cacheField>
    <cacheField name="Rupture et libellé 2" numFmtId="0">
      <sharedItems containsBlank="1" count="4">
        <s v="6 - Charges"/>
        <s v="7 - Produits"/>
        <m/>
        <s v=" - " u="1"/>
      </sharedItems>
    </cacheField>
    <cacheField name="Rupture 3" numFmtId="0">
      <sharedItems containsNonDate="0" containsString="0" containsBlank="1"/>
    </cacheField>
    <cacheField name="Libellé rupture 3" numFmtId="0">
      <sharedItems containsNonDate="0" containsString="0" containsBlank="1"/>
    </cacheField>
    <cacheField name="Rupture et libellé 3" numFmtId="0">
      <sharedItems containsBlank="1" count="2">
        <s v=" - "/>
        <m/>
      </sharedItems>
    </cacheField>
    <cacheField name="Rupture 4" numFmtId="0">
      <sharedItems containsNonDate="0" containsString="0" containsBlank="1"/>
    </cacheField>
    <cacheField name="Libellé rupture 4" numFmtId="0">
      <sharedItems containsNonDate="0" containsString="0" containsBlank="1"/>
    </cacheField>
    <cacheField name="Rupture et libellé 4" numFmtId="0">
      <sharedItems containsBlank="1"/>
    </cacheField>
    <cacheField name="Rupture 5" numFmtId="0">
      <sharedItems containsNonDate="0" containsString="0" containsBlank="1"/>
    </cacheField>
    <cacheField name="Libellé rupture 5" numFmtId="0">
      <sharedItems containsNonDate="0" containsString="0" containsBlank="1"/>
    </cacheField>
    <cacheField name="Rupture et libellé 5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s v="Ach n stock:Four ent"/>
    <x v="0"/>
    <x v="0"/>
    <s v="Activité 1"/>
    <m/>
    <n v="0"/>
    <n v="0"/>
    <n v="62.62"/>
    <n v="0"/>
    <n v="0"/>
    <n v="1035.3800000000001"/>
    <n v="0"/>
    <n v="0"/>
    <n v="0"/>
    <n v="972.7600000000001"/>
    <s v="IND"/>
    <s v="6"/>
    <s v="Charges"/>
    <x v="0"/>
    <m/>
    <m/>
    <x v="0"/>
    <m/>
    <m/>
    <s v=" - "/>
    <m/>
    <m/>
    <s v=" - "/>
  </r>
  <r>
    <x v="1"/>
    <s v="Ach n stock:Four ent"/>
    <x v="1"/>
    <x v="0"/>
    <s v="Activité 1"/>
    <m/>
    <n v="0"/>
    <n v="0"/>
    <n v="12400"/>
    <n v="0"/>
    <n v="0"/>
    <n v="0"/>
    <n v="0"/>
    <n v="0"/>
    <n v="12400"/>
    <n v="0"/>
    <s v="IND"/>
    <s v="6"/>
    <s v="Charges"/>
    <x v="0"/>
    <m/>
    <m/>
    <x v="0"/>
    <m/>
    <m/>
    <s v=" - "/>
    <m/>
    <m/>
    <s v=" - "/>
  </r>
  <r>
    <x v="1"/>
    <s v="Ach n stock:Four ent"/>
    <x v="1"/>
    <x v="1"/>
    <s v="Activité 4"/>
    <m/>
    <n v="0"/>
    <n v="0"/>
    <n v="521365.89"/>
    <n v="0"/>
    <n v="2541.2600000000002"/>
    <n v="0"/>
    <n v="1000"/>
    <n v="0"/>
    <n v="524907.15"/>
    <n v="0"/>
    <s v="IND"/>
    <s v="6"/>
    <s v="Charges"/>
    <x v="0"/>
    <m/>
    <m/>
    <x v="0"/>
    <m/>
    <m/>
    <s v=" - "/>
    <m/>
    <m/>
    <s v=" - "/>
  </r>
  <r>
    <x v="2"/>
    <s v="Ach stock:Mat prem B"/>
    <x v="2"/>
    <x v="2"/>
    <s v="Activité 2"/>
    <m/>
    <n v="0"/>
    <n v="0"/>
    <n v="0"/>
    <n v="0"/>
    <n v="0"/>
    <n v="12.26"/>
    <n v="0"/>
    <n v="0"/>
    <n v="0"/>
    <n v="12.26"/>
    <s v="IND"/>
    <s v="6"/>
    <s v="Charges"/>
    <x v="0"/>
    <m/>
    <m/>
    <x v="0"/>
    <m/>
    <m/>
    <s v=" - "/>
    <m/>
    <m/>
    <s v=" - "/>
  </r>
  <r>
    <x v="3"/>
    <s v="Ach fourn n stockabl"/>
    <x v="3"/>
    <x v="3"/>
    <m/>
    <m/>
    <n v="0"/>
    <n v="0"/>
    <n v="266360"/>
    <n v="0"/>
    <n v="22637.39"/>
    <n v="0"/>
    <n v="12951.21"/>
    <n v="0"/>
    <n v="301948.60000000003"/>
    <n v="0"/>
    <s v="IND"/>
    <s v="6"/>
    <s v="Charges"/>
    <x v="0"/>
    <m/>
    <m/>
    <x v="0"/>
    <m/>
    <m/>
    <s v=" - "/>
    <m/>
    <m/>
    <s v=" - "/>
  </r>
  <r>
    <x v="4"/>
    <s v="Achats électricité"/>
    <x v="4"/>
    <x v="3"/>
    <m/>
    <m/>
    <n v="0"/>
    <n v="0"/>
    <n v="451526.2"/>
    <n v="0"/>
    <n v="0"/>
    <n v="0"/>
    <n v="0"/>
    <n v="0"/>
    <n v="451526.2"/>
    <n v="0"/>
    <s v="IND"/>
    <s v="6"/>
    <s v="Charges"/>
    <x v="0"/>
    <m/>
    <m/>
    <x v="0"/>
    <m/>
    <m/>
    <s v=" - "/>
    <m/>
    <m/>
    <s v=" - "/>
  </r>
  <r>
    <x v="5"/>
    <s v="Ach n stock:Four ent"/>
    <x v="5"/>
    <x v="0"/>
    <s v="Activité 1"/>
    <m/>
    <n v="0"/>
    <n v="0"/>
    <n v="325203.39"/>
    <n v="0"/>
    <n v="1154882.94"/>
    <n v="0"/>
    <n v="37799.449999999997"/>
    <n v="0"/>
    <n v="1517885.78"/>
    <n v="0"/>
    <s v="IND"/>
    <s v="6"/>
    <s v="Charges"/>
    <x v="0"/>
    <m/>
    <m/>
    <x v="0"/>
    <m/>
    <m/>
    <s v=" - "/>
    <m/>
    <m/>
    <s v=" - "/>
  </r>
  <r>
    <x v="5"/>
    <s v="Ach n stock:Four ent"/>
    <x v="5"/>
    <x v="4"/>
    <s v="2_1"/>
    <m/>
    <n v="0"/>
    <n v="0"/>
    <n v="0"/>
    <n v="0"/>
    <n v="100"/>
    <n v="0"/>
    <n v="0"/>
    <n v="0"/>
    <n v="100"/>
    <n v="0"/>
    <s v="IND"/>
    <s v="6"/>
    <s v="Charges"/>
    <x v="0"/>
    <m/>
    <m/>
    <x v="0"/>
    <m/>
    <m/>
    <s v=" - "/>
    <m/>
    <m/>
    <s v=" - "/>
  </r>
  <r>
    <x v="5"/>
    <s v="Ach n stock:Four ent"/>
    <x v="5"/>
    <x v="5"/>
    <s v="2_2"/>
    <m/>
    <n v="0"/>
    <n v="0"/>
    <n v="0"/>
    <n v="0"/>
    <n v="100"/>
    <n v="0"/>
    <n v="0"/>
    <n v="0"/>
    <n v="100"/>
    <n v="0"/>
    <s v="IND"/>
    <s v="6"/>
    <s v="Charges"/>
    <x v="0"/>
    <m/>
    <m/>
    <x v="0"/>
    <m/>
    <m/>
    <s v=" - "/>
    <m/>
    <m/>
    <s v=" - "/>
  </r>
  <r>
    <x v="5"/>
    <s v="Ach n stock:Four ent"/>
    <x v="5"/>
    <x v="2"/>
    <s v="Activité 2"/>
    <m/>
    <n v="0"/>
    <n v="0"/>
    <n v="233.2"/>
    <n v="0"/>
    <n v="5850"/>
    <n v="0"/>
    <n v="0"/>
    <n v="0"/>
    <n v="6083.2"/>
    <n v="0"/>
    <s v="IND"/>
    <s v="6"/>
    <s v="Charges"/>
    <x v="0"/>
    <m/>
    <m/>
    <x v="0"/>
    <m/>
    <m/>
    <s v=" - "/>
    <m/>
    <m/>
    <s v=" - "/>
  </r>
  <r>
    <x v="5"/>
    <s v="Ach n stock:Four ent"/>
    <x v="5"/>
    <x v="6"/>
    <s v="Activité 3"/>
    <m/>
    <n v="0"/>
    <n v="0"/>
    <n v="52.18"/>
    <n v="0"/>
    <n v="19.8"/>
    <n v="0"/>
    <n v="0"/>
    <n v="0"/>
    <n v="71.98"/>
    <n v="0"/>
    <s v="IND"/>
    <s v="6"/>
    <s v="Charges"/>
    <x v="0"/>
    <m/>
    <m/>
    <x v="0"/>
    <m/>
    <m/>
    <s v=" - "/>
    <m/>
    <m/>
    <s v=" - "/>
  </r>
  <r>
    <x v="6"/>
    <s v="Redev cred-bail mobi"/>
    <x v="6"/>
    <x v="3"/>
    <m/>
    <m/>
    <n v="0"/>
    <n v="0"/>
    <n v="1426499.66"/>
    <n v="0"/>
    <n v="0"/>
    <n v="0"/>
    <n v="0"/>
    <n v="0"/>
    <n v="1426499.66"/>
    <n v="0"/>
    <s v="IND"/>
    <s v="6"/>
    <s v="Charges"/>
    <x v="0"/>
    <m/>
    <m/>
    <x v="0"/>
    <m/>
    <m/>
    <s v=" - "/>
    <m/>
    <m/>
    <s v=" - "/>
  </r>
  <r>
    <x v="7"/>
    <s v="Redev cred-bail mobi"/>
    <x v="7"/>
    <x v="3"/>
    <m/>
    <m/>
    <n v="0"/>
    <n v="0"/>
    <n v="1278184.4099999999"/>
    <n v="0"/>
    <n v="0"/>
    <n v="0"/>
    <n v="9448.08"/>
    <n v="0"/>
    <n v="1287632.49"/>
    <n v="0"/>
    <s v="IND"/>
    <s v="6"/>
    <s v="Charges"/>
    <x v="0"/>
    <m/>
    <m/>
    <x v="0"/>
    <m/>
    <m/>
    <s v=" - "/>
    <m/>
    <m/>
    <s v=" - "/>
  </r>
  <r>
    <x v="8"/>
    <s v="Charge div gest cour"/>
    <x v="8"/>
    <x v="0"/>
    <s v="Activité 1"/>
    <m/>
    <n v="0"/>
    <n v="0"/>
    <n v="0"/>
    <n v="0"/>
    <n v="0"/>
    <n v="0.59"/>
    <n v="0"/>
    <n v="0"/>
    <n v="0"/>
    <n v="0.59"/>
    <s v="IND"/>
    <s v="6"/>
    <s v="Charges"/>
    <x v="0"/>
    <m/>
    <m/>
    <x v="0"/>
    <m/>
    <m/>
    <s v=" - "/>
    <m/>
    <m/>
    <s v=" - "/>
  </r>
  <r>
    <x v="9"/>
    <s v="Redev cred-bail mobi"/>
    <x v="9"/>
    <x v="3"/>
    <m/>
    <m/>
    <n v="0"/>
    <n v="0"/>
    <n v="49.99"/>
    <n v="0"/>
    <n v="0"/>
    <n v="0"/>
    <n v="0"/>
    <n v="0"/>
    <n v="49.99"/>
    <n v="0"/>
    <s v="IND"/>
    <s v="6"/>
    <s v="Charges"/>
    <x v="0"/>
    <m/>
    <m/>
    <x v="0"/>
    <m/>
    <m/>
    <s v=" - "/>
    <m/>
    <m/>
    <s v=" - "/>
  </r>
  <r>
    <x v="10"/>
    <s v="Pertes de change"/>
    <x v="10"/>
    <x v="3"/>
    <m/>
    <m/>
    <n v="0"/>
    <n v="0"/>
    <n v="10"/>
    <n v="0"/>
    <n v="0"/>
    <n v="368"/>
    <n v="0"/>
    <n v="0"/>
    <n v="0"/>
    <n v="358"/>
    <s v="IND"/>
    <s v="6"/>
    <s v="Charges"/>
    <x v="0"/>
    <m/>
    <m/>
    <x v="0"/>
    <m/>
    <m/>
    <s v=" - "/>
    <m/>
    <m/>
    <s v=" - "/>
  </r>
  <r>
    <x v="11"/>
    <s v="Aut charges financie"/>
    <x v="11"/>
    <x v="0"/>
    <s v="Activité 1"/>
    <m/>
    <n v="0"/>
    <n v="0"/>
    <n v="0.02"/>
    <n v="0"/>
    <n v="63.71"/>
    <n v="0"/>
    <n v="383.39"/>
    <n v="0"/>
    <n v="447.12"/>
    <n v="0"/>
    <s v="IND"/>
    <s v="6"/>
    <s v="Charges"/>
    <x v="0"/>
    <m/>
    <m/>
    <x v="0"/>
    <m/>
    <m/>
    <s v=" - "/>
    <m/>
    <m/>
    <s v=" - "/>
  </r>
  <r>
    <x v="12"/>
    <s v="Ecarts de conversion"/>
    <x v="12"/>
    <x v="3"/>
    <m/>
    <m/>
    <n v="0"/>
    <n v="0"/>
    <n v="0"/>
    <n v="0"/>
    <n v="0"/>
    <n v="0"/>
    <n v="0"/>
    <n v="0"/>
    <n v="0"/>
    <n v="0"/>
    <s v="IND"/>
    <s v="6"/>
    <s v="Charges"/>
    <x v="0"/>
    <m/>
    <m/>
    <x v="0"/>
    <m/>
    <m/>
    <s v=" - "/>
    <m/>
    <m/>
    <s v=" - "/>
  </r>
  <r>
    <x v="13"/>
    <s v="Dot prov dep creance"/>
    <x v="13"/>
    <x v="0"/>
    <s v="Activité 1"/>
    <m/>
    <n v="0"/>
    <n v="0"/>
    <n v="154.05000000000001"/>
    <n v="0"/>
    <n v="0"/>
    <n v="0"/>
    <n v="0"/>
    <n v="0"/>
    <n v="154.05000000000001"/>
    <n v="0"/>
    <s v="IND"/>
    <s v="6"/>
    <s v="Charges"/>
    <x v="0"/>
    <m/>
    <m/>
    <x v="0"/>
    <m/>
    <m/>
    <s v=" - "/>
    <m/>
    <m/>
    <s v=" - "/>
  </r>
  <r>
    <x v="14"/>
    <s v="Ventes prod fini A"/>
    <x v="14"/>
    <x v="3"/>
    <m/>
    <m/>
    <n v="0"/>
    <n v="0"/>
    <n v="0"/>
    <n v="4500.0200000000004"/>
    <n v="0"/>
    <n v="1686.97"/>
    <n v="0"/>
    <n v="746686.99"/>
    <n v="0"/>
    <n v="752873.98"/>
    <s v="IND"/>
    <s v="7"/>
    <s v="Produits"/>
    <x v="1"/>
    <m/>
    <m/>
    <x v="0"/>
    <m/>
    <m/>
    <s v=" - "/>
    <m/>
    <m/>
    <s v=" - "/>
  </r>
  <r>
    <x v="15"/>
    <s v="Ventes prod fini B"/>
    <x v="15"/>
    <x v="0"/>
    <s v="Activité 1"/>
    <m/>
    <n v="0"/>
    <n v="0"/>
    <n v="0"/>
    <n v="0"/>
    <n v="0"/>
    <n v="35"/>
    <n v="0"/>
    <n v="0"/>
    <n v="0"/>
    <n v="35"/>
    <s v="IND"/>
    <s v="7"/>
    <s v="Produits"/>
    <x v="1"/>
    <m/>
    <m/>
    <x v="0"/>
    <m/>
    <m/>
    <s v=" - "/>
    <m/>
    <m/>
    <s v=" - "/>
  </r>
  <r>
    <x v="16"/>
    <s v="Ventes prod fini B"/>
    <x v="15"/>
    <x v="6"/>
    <s v="Activité 3"/>
    <m/>
    <n v="0"/>
    <n v="0"/>
    <n v="33615.870000000003"/>
    <n v="0"/>
    <n v="0"/>
    <n v="0"/>
    <n v="0"/>
    <n v="0"/>
    <n v="33615.870000000003"/>
    <n v="0"/>
    <s v="IND"/>
    <s v="7"/>
    <s v="Produits"/>
    <x v="1"/>
    <m/>
    <m/>
    <x v="0"/>
    <m/>
    <m/>
    <s v=" - "/>
    <m/>
    <m/>
    <s v=" - "/>
  </r>
  <r>
    <x v="17"/>
    <s v="Prod div gestion cou"/>
    <x v="16"/>
    <x v="0"/>
    <s v="Activité 1"/>
    <m/>
    <n v="0"/>
    <n v="0"/>
    <n v="0"/>
    <n v="0"/>
    <n v="0"/>
    <n v="0.56000000000000005"/>
    <n v="0"/>
    <n v="0"/>
    <n v="0"/>
    <n v="0.56000000000000005"/>
    <s v="IND"/>
    <s v="7"/>
    <s v="Produits"/>
    <x v="1"/>
    <m/>
    <m/>
    <x v="0"/>
    <m/>
    <m/>
    <s v=" - "/>
    <m/>
    <m/>
    <s v=" - "/>
  </r>
  <r>
    <x v="18"/>
    <s v="Reven s creances com"/>
    <x v="17"/>
    <x v="2"/>
    <s v="Activité 2"/>
    <m/>
    <n v="0"/>
    <n v="0"/>
    <n v="0"/>
    <n v="0"/>
    <n v="0"/>
    <n v="13676561.960000001"/>
    <n v="0"/>
    <n v="0"/>
    <n v="0"/>
    <n v="13676561.960000001"/>
    <s v="IND"/>
    <s v="7"/>
    <s v="Produits"/>
    <x v="1"/>
    <m/>
    <m/>
    <x v="0"/>
    <m/>
    <m/>
    <s v=" - "/>
    <m/>
    <m/>
    <s v=" - "/>
  </r>
  <r>
    <x v="19"/>
    <s v="Gains de change"/>
    <x v="18"/>
    <x v="3"/>
    <m/>
    <m/>
    <n v="0"/>
    <n v="0"/>
    <n v="0"/>
    <n v="1.66"/>
    <n v="0"/>
    <n v="1"/>
    <n v="0"/>
    <n v="0"/>
    <n v="0"/>
    <n v="2.66"/>
    <s v="IND"/>
    <s v="7"/>
    <s v="Produits"/>
    <x v="1"/>
    <m/>
    <m/>
    <x v="0"/>
    <m/>
    <m/>
    <s v=" - "/>
    <m/>
    <m/>
    <s v=" - "/>
  </r>
  <r>
    <x v="20"/>
    <s v="Aut produits financi"/>
    <x v="19"/>
    <x v="0"/>
    <s v="Activité 1"/>
    <m/>
    <n v="0"/>
    <n v="0"/>
    <n v="0"/>
    <n v="0.01"/>
    <n v="0"/>
    <n v="19.850000000000001"/>
    <n v="0"/>
    <n v="229.33"/>
    <n v="0"/>
    <n v="249.19000000000003"/>
    <s v="IND"/>
    <s v="7"/>
    <s v="Produits"/>
    <x v="1"/>
    <m/>
    <m/>
    <x v="0"/>
    <m/>
    <m/>
    <s v=" - "/>
    <m/>
    <m/>
    <s v=" - "/>
  </r>
  <r>
    <x v="21"/>
    <s v="Ecarts de conversion"/>
    <x v="20"/>
    <x v="3"/>
    <m/>
    <m/>
    <n v="0"/>
    <n v="0"/>
    <n v="0"/>
    <n v="0.1"/>
    <n v="0"/>
    <n v="0"/>
    <n v="0"/>
    <n v="0"/>
    <n v="0"/>
    <n v="0.1"/>
    <s v="IND"/>
    <s v="7"/>
    <s v="Produits"/>
    <x v="1"/>
    <m/>
    <m/>
    <x v="0"/>
    <m/>
    <m/>
    <s v=" - "/>
    <m/>
    <m/>
    <s v=" - "/>
  </r>
  <r>
    <x v="22"/>
    <s v="Repr prov dep creanc"/>
    <x v="21"/>
    <x v="7"/>
    <s v="Activité 5"/>
    <m/>
    <n v="0"/>
    <n v="0"/>
    <n v="0"/>
    <n v="266.63"/>
    <n v="0"/>
    <n v="0"/>
    <n v="0"/>
    <n v="0"/>
    <n v="0"/>
    <n v="266.63"/>
    <s v="IND"/>
    <s v="7"/>
    <s v="Produits"/>
    <x v="1"/>
    <m/>
    <m/>
    <x v="0"/>
    <m/>
    <m/>
    <s v=" - "/>
    <m/>
    <m/>
    <s v=" - "/>
  </r>
  <r>
    <x v="23"/>
    <m/>
    <x v="22"/>
    <x v="3"/>
    <m/>
    <m/>
    <m/>
    <m/>
    <m/>
    <m/>
    <m/>
    <m/>
    <m/>
    <m/>
    <m/>
    <m/>
    <m/>
    <m/>
    <m/>
    <x v="2"/>
    <m/>
    <m/>
    <x v="1"/>
    <m/>
    <m/>
    <m/>
    <m/>
    <m/>
    <m/>
  </r>
  <r>
    <x v="23"/>
    <m/>
    <x v="22"/>
    <x v="3"/>
    <m/>
    <m/>
    <m/>
    <m/>
    <m/>
    <m/>
    <m/>
    <m/>
    <m/>
    <m/>
    <m/>
    <m/>
    <m/>
    <m/>
    <m/>
    <x v="2"/>
    <m/>
    <m/>
    <x v="1"/>
    <m/>
    <m/>
    <m/>
    <m/>
    <m/>
    <m/>
  </r>
  <r>
    <x v="23"/>
    <m/>
    <x v="22"/>
    <x v="3"/>
    <m/>
    <m/>
    <m/>
    <m/>
    <m/>
    <m/>
    <m/>
    <m/>
    <m/>
    <m/>
    <m/>
    <m/>
    <m/>
    <m/>
    <m/>
    <x v="2"/>
    <m/>
    <m/>
    <x v="1"/>
    <m/>
    <m/>
    <m/>
    <m/>
    <m/>
    <m/>
  </r>
  <r>
    <x v="23"/>
    <m/>
    <x v="22"/>
    <x v="3"/>
    <m/>
    <m/>
    <m/>
    <m/>
    <m/>
    <m/>
    <m/>
    <m/>
    <m/>
    <m/>
    <m/>
    <m/>
    <m/>
    <m/>
    <m/>
    <x v="2"/>
    <m/>
    <m/>
    <x v="1"/>
    <m/>
    <m/>
    <m/>
    <m/>
    <m/>
    <m/>
  </r>
  <r>
    <x v="23"/>
    <m/>
    <x v="22"/>
    <x v="3"/>
    <m/>
    <m/>
    <m/>
    <m/>
    <m/>
    <m/>
    <m/>
    <m/>
    <m/>
    <m/>
    <m/>
    <m/>
    <m/>
    <m/>
    <m/>
    <x v="2"/>
    <m/>
    <m/>
    <x v="1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518FC1-3105-4D38-8144-96C1F41A979D}" name="Tableau croisé dynamique2" cacheId="139" applyNumberFormats="0" applyBorderFormats="0" applyFontFormats="0" applyPatternFormats="0" applyAlignmentFormats="0" applyWidthHeightFormats="1" dataCaption="Valeurs" updatedVersion="8" minRefreshableVersion="3" itemPrintTitles="1" createdVersion="5" indent="0" outline="1" outlineData="1" multipleFieldFilters="0" rowHeaderCaption="">
  <location ref="B8:N41" firstHeaderRow="0" firstDataRow="1" firstDataCol="3"/>
  <pivotFields count="29">
    <pivotField showAll="0">
      <items count="25">
        <item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20"/>
        <item x="21"/>
        <item x="22"/>
        <item x="16"/>
        <item t="default"/>
      </items>
    </pivotField>
    <pivotField showAll="0" defaultSubtotal="0"/>
    <pivotField axis="axisRow" outline="0" showAll="0" sortType="ascending" defaultSubtotal="0">
      <items count="30">
        <item m="1" x="29"/>
        <item x="0"/>
        <item m="1" x="25"/>
        <item m="1" x="26"/>
        <item x="1"/>
        <item x="2"/>
        <item x="3"/>
        <item x="4"/>
        <item x="5"/>
        <item m="1" x="27"/>
        <item x="6"/>
        <item x="7"/>
        <item m="1" x="28"/>
        <item x="8"/>
        <item x="9"/>
        <item x="10"/>
        <item x="11"/>
        <item x="12"/>
        <item x="13"/>
        <item x="14"/>
        <item x="15"/>
        <item m="1" x="23"/>
        <item m="1" x="24"/>
        <item x="16"/>
        <item x="17"/>
        <item x="18"/>
        <item x="19"/>
        <item x="20"/>
        <item x="21"/>
        <item x="22"/>
      </items>
    </pivotField>
    <pivotField axis="axisRow" showAll="0">
      <items count="9">
        <item x="3"/>
        <item x="0"/>
        <item x="4"/>
        <item x="5"/>
        <item x="2"/>
        <item x="6"/>
        <item x="7"/>
        <item x="1"/>
        <item t="default"/>
      </items>
    </pivotField>
    <pivotField showAll="0" defaultSubtota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axis="axisRow" showAll="0" sortType="ascending">
      <items count="5">
        <item m="1" x="3"/>
        <item x="0"/>
        <item x="1"/>
        <item x="2"/>
        <item t="default"/>
      </items>
    </pivotField>
    <pivotField showAll="0"/>
    <pivotField showAll="0"/>
    <pivotField axis="axisRow" compact="0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4">
    <field x="19"/>
    <field x="22"/>
    <field x="2"/>
    <field x="3"/>
  </rowFields>
  <rowItems count="33">
    <i>
      <x v="1"/>
    </i>
    <i r="1">
      <x/>
    </i>
    <i r="2">
      <x v="1"/>
      <x v="1"/>
    </i>
    <i r="2">
      <x v="4"/>
      <x v="1"/>
    </i>
    <i r="3">
      <x v="7"/>
    </i>
    <i r="2">
      <x v="5"/>
      <x v="4"/>
    </i>
    <i r="2">
      <x v="6"/>
      <x/>
    </i>
    <i r="2">
      <x v="7"/>
      <x/>
    </i>
    <i r="2">
      <x v="8"/>
      <x v="1"/>
    </i>
    <i r="3">
      <x v="2"/>
    </i>
    <i r="3">
      <x v="3"/>
    </i>
    <i r="3">
      <x v="4"/>
    </i>
    <i r="3">
      <x v="5"/>
    </i>
    <i r="2">
      <x v="10"/>
      <x/>
    </i>
    <i r="2">
      <x v="11"/>
      <x/>
    </i>
    <i r="2">
      <x v="13"/>
      <x v="1"/>
    </i>
    <i r="2">
      <x v="14"/>
      <x/>
    </i>
    <i r="2">
      <x v="15"/>
      <x/>
    </i>
    <i r="2">
      <x v="16"/>
      <x v="1"/>
    </i>
    <i r="2">
      <x v="17"/>
      <x/>
    </i>
    <i r="2">
      <x v="18"/>
      <x v="1"/>
    </i>
    <i>
      <x v="2"/>
    </i>
    <i r="1">
      <x/>
    </i>
    <i r="2">
      <x v="19"/>
      <x/>
    </i>
    <i r="2">
      <x v="20"/>
      <x v="1"/>
    </i>
    <i r="3">
      <x v="5"/>
    </i>
    <i r="2">
      <x v="23"/>
      <x v="1"/>
    </i>
    <i r="2">
      <x v="24"/>
      <x v="4"/>
    </i>
    <i r="2">
      <x v="25"/>
      <x/>
    </i>
    <i r="2">
      <x v="26"/>
      <x v="1"/>
    </i>
    <i r="2">
      <x v="27"/>
      <x/>
    </i>
    <i r="2">
      <x v="28"/>
      <x v="6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omme de Cumuls antérieurs débit" fld="6" baseField="0" baseItem="0"/>
    <dataField name="Somme de Cumuls antérieurs crédit" fld="7" baseField="0" baseItem="0"/>
    <dataField name="Somme de Montant période 1 débit" fld="8" baseField="0" baseItem="0"/>
    <dataField name="Somme de Montant période 1 crédit" fld="9" baseField="0" baseItem="0"/>
    <dataField name="Somme de Montant période 2 débit" fld="10" baseField="0" baseItem="0"/>
    <dataField name="Somme de Montant période 2 crédit" fld="11" baseField="0" baseItem="0"/>
    <dataField name="Somme de Montant période 3 débit" fld="12" baseField="0" baseItem="0"/>
    <dataField name="Somme de Montant période 3 crédit" fld="13" baseField="0" baseItem="0"/>
    <dataField name="Somme de Solde débit" fld="14" baseField="0" baseItem="0"/>
    <dataField name="Somme de Solde crédit" fld="15" baseField="0" baseItem="0"/>
  </dataFields>
  <formats count="5">
    <format dxfId="46">
      <pivotArea outline="0" collapsedLevelsAreSubtotals="1" fieldPosition="0"/>
    </format>
    <format dxfId="45">
      <pivotArea dataOnly="0" labelOnly="1" grandRow="1" outline="0" fieldPosition="0"/>
    </format>
    <format dxfId="44">
      <pivotArea field="0" type="button" dataOnly="0" labelOnly="1" outline="0"/>
    </format>
    <format dxfId="43">
      <pivotArea dataOnly="0" labelOnly="1" fieldPosition="0">
        <references count="3">
          <reference field="2" count="1">
            <x v="0"/>
          </reference>
          <reference field="19" count="1" selected="0">
            <x v="0"/>
          </reference>
          <reference field="22" count="1" selected="0">
            <x v="0"/>
          </reference>
        </references>
      </pivotArea>
    </format>
    <format dxfId="42">
      <pivotArea outline="0" collapsedLevelsAreSubtotals="1" fieldPosition="0"/>
    </format>
  </formats>
  <pivotTableStyleInfo name="EBLA" showRowHeaders="1" showColHeaders="1" showRowStripes="0" showColStripes="0" showLastColumn="1"/>
  <filters count="1">
    <filter fld="19" type="captionNotEqual" evalOrder="-1" id="1" stringValue1="(vide)">
      <autoFilter ref="A1">
        <filterColumn colId="0">
          <customFilters>
            <customFilter operator="notEqual" val="(vide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1"/>
  <sheetViews>
    <sheetView showGridLines="0" tabSelected="1" zoomScale="85" zoomScaleNormal="85" workbookViewId="0"/>
  </sheetViews>
  <sheetFormatPr baseColWidth="10" defaultRowHeight="15" x14ac:dyDescent="0.25"/>
  <cols>
    <col min="1" max="1" width="3.28515625" customWidth="1"/>
    <col min="2" max="2" width="10.7109375" customWidth="1"/>
    <col min="3" max="3" width="30.7109375" customWidth="1"/>
    <col min="4" max="4" width="21.42578125" customWidth="1"/>
    <col min="5" max="17" width="20.7109375" customWidth="1"/>
  </cols>
  <sheetData>
    <row r="1" spans="2:17" x14ac:dyDescent="0.25">
      <c r="N1" s="9" t="str">
        <f>CONCATENATE("Edité au : ",Donnees!F1)</f>
        <v>Edité au : 04/04/2024</v>
      </c>
    </row>
    <row r="2" spans="2:17" x14ac:dyDescent="0.25">
      <c r="B2" s="14" t="s">
        <v>59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2"/>
      <c r="P2" s="12"/>
      <c r="Q2" s="12"/>
    </row>
    <row r="4" spans="2:17" x14ac:dyDescent="0.25">
      <c r="C4" s="8" t="s">
        <v>3</v>
      </c>
      <c r="D4" s="7" t="str">
        <f>CONCATENATE(Donnees!B2," ",Donnees!C2)</f>
        <v>IND Qualiac</v>
      </c>
    </row>
    <row r="5" spans="2:17" ht="15.75" thickBot="1" x14ac:dyDescent="0.3"/>
    <row r="6" spans="2:17" ht="15.75" thickBot="1" x14ac:dyDescent="0.3">
      <c r="B6" s="19"/>
      <c r="C6" s="17" t="s">
        <v>6</v>
      </c>
      <c r="D6" s="17" t="s">
        <v>8</v>
      </c>
      <c r="E6" s="15" t="s">
        <v>27</v>
      </c>
      <c r="F6" s="16"/>
      <c r="G6" s="15" t="str">
        <f>CONCATENATE("Période du ",Donnees!I2," au ",Donnees!K2)</f>
        <v>Période du 01/01/2022 au 31/12/2022</v>
      </c>
      <c r="H6" s="16"/>
      <c r="I6" s="15" t="str">
        <f>CONCATENATE("Période du ",Donnees!M2," au ",Donnees!O2)</f>
        <v>Période du 01/01/2023 au 31/12/2023</v>
      </c>
      <c r="J6" s="16"/>
      <c r="K6" s="15" t="str">
        <f>CONCATENATE("Période du ",Donnees!Q2," au ",Donnees!S2)</f>
        <v>Période du 01/01/2024 au 31/12/2024</v>
      </c>
      <c r="L6" s="16"/>
      <c r="M6" s="15" t="s">
        <v>70</v>
      </c>
      <c r="N6" s="16"/>
    </row>
    <row r="7" spans="2:17" ht="15.75" thickBot="1" x14ac:dyDescent="0.3">
      <c r="B7" s="20"/>
      <c r="C7" s="18"/>
      <c r="D7" s="18"/>
      <c r="E7" s="10" t="s">
        <v>28</v>
      </c>
      <c r="F7" s="6" t="s">
        <v>29</v>
      </c>
      <c r="G7" s="6" t="s">
        <v>28</v>
      </c>
      <c r="H7" s="6" t="s">
        <v>29</v>
      </c>
      <c r="I7" s="2" t="s">
        <v>28</v>
      </c>
      <c r="J7" s="6" t="s">
        <v>29</v>
      </c>
      <c r="K7" s="10" t="s">
        <v>28</v>
      </c>
      <c r="L7" s="6" t="s">
        <v>29</v>
      </c>
      <c r="M7" s="6" t="s">
        <v>28</v>
      </c>
      <c r="N7" s="6" t="s">
        <v>29</v>
      </c>
    </row>
    <row r="8" spans="2:17" hidden="1" x14ac:dyDescent="0.25">
      <c r="B8" s="3" t="s">
        <v>63</v>
      </c>
      <c r="C8" s="3" t="s">
        <v>31</v>
      </c>
      <c r="D8" s="3" t="s">
        <v>8</v>
      </c>
      <c r="E8" t="s">
        <v>49</v>
      </c>
      <c r="F8" t="s">
        <v>50</v>
      </c>
      <c r="G8" t="s">
        <v>51</v>
      </c>
      <c r="H8" t="s">
        <v>52</v>
      </c>
      <c r="I8" t="s">
        <v>53</v>
      </c>
      <c r="J8" t="s">
        <v>54</v>
      </c>
      <c r="K8" t="s">
        <v>55</v>
      </c>
      <c r="L8" t="s">
        <v>56</v>
      </c>
      <c r="M8" t="s">
        <v>57</v>
      </c>
      <c r="N8" t="s">
        <v>58</v>
      </c>
    </row>
    <row r="9" spans="2:17" x14ac:dyDescent="0.25">
      <c r="B9" s="11" t="s">
        <v>138</v>
      </c>
      <c r="E9" s="13">
        <v>0</v>
      </c>
      <c r="F9" s="13">
        <v>0</v>
      </c>
      <c r="G9" s="13">
        <v>4282101.6099999994</v>
      </c>
      <c r="H9" s="13">
        <v>0</v>
      </c>
      <c r="I9" s="13">
        <v>1186195.0999999999</v>
      </c>
      <c r="J9" s="13">
        <v>1416.23</v>
      </c>
      <c r="K9" s="13">
        <v>61582.13</v>
      </c>
      <c r="L9" s="13">
        <v>0</v>
      </c>
      <c r="M9" s="13">
        <v>5529806.2200000007</v>
      </c>
      <c r="N9" s="13">
        <v>1343.6100000000001</v>
      </c>
    </row>
    <row r="10" spans="2:17" x14ac:dyDescent="0.25">
      <c r="B10" s="4" t="s">
        <v>71</v>
      </c>
      <c r="E10" s="13">
        <v>0</v>
      </c>
      <c r="F10" s="13">
        <v>0</v>
      </c>
      <c r="G10" s="13">
        <v>4282101.6099999994</v>
      </c>
      <c r="H10" s="13">
        <v>0</v>
      </c>
      <c r="I10" s="13">
        <v>1186195.0999999999</v>
      </c>
      <c r="J10" s="13">
        <v>1416.23</v>
      </c>
      <c r="K10" s="13">
        <v>61582.13</v>
      </c>
      <c r="L10" s="13">
        <v>0</v>
      </c>
      <c r="M10" s="13">
        <v>5529806.2200000007</v>
      </c>
      <c r="N10" s="13">
        <v>1343.6100000000001</v>
      </c>
    </row>
    <row r="11" spans="2:17" x14ac:dyDescent="0.25">
      <c r="C11" s="11" t="s">
        <v>139</v>
      </c>
      <c r="D11" s="11" t="s">
        <v>74</v>
      </c>
      <c r="E11" s="13">
        <v>0</v>
      </c>
      <c r="F11" s="13">
        <v>0</v>
      </c>
      <c r="G11" s="13">
        <v>62.62</v>
      </c>
      <c r="H11" s="13">
        <v>0</v>
      </c>
      <c r="I11" s="13">
        <v>0</v>
      </c>
      <c r="J11" s="13">
        <v>1035.3800000000001</v>
      </c>
      <c r="K11" s="13">
        <v>0</v>
      </c>
      <c r="L11" s="13">
        <v>0</v>
      </c>
      <c r="M11" s="13">
        <v>0</v>
      </c>
      <c r="N11" s="13">
        <v>972.7600000000001</v>
      </c>
    </row>
    <row r="12" spans="2:17" x14ac:dyDescent="0.25">
      <c r="C12" s="11" t="s">
        <v>140</v>
      </c>
      <c r="D12" s="11" t="s">
        <v>74</v>
      </c>
      <c r="E12" s="13">
        <v>0</v>
      </c>
      <c r="F12" s="13">
        <v>0</v>
      </c>
      <c r="G12" s="13">
        <v>12400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12400</v>
      </c>
      <c r="N12" s="13">
        <v>0</v>
      </c>
    </row>
    <row r="13" spans="2:17" x14ac:dyDescent="0.25">
      <c r="D13" s="11" t="s">
        <v>162</v>
      </c>
      <c r="E13" s="13">
        <v>0</v>
      </c>
      <c r="F13" s="13">
        <v>0</v>
      </c>
      <c r="G13" s="13">
        <v>521365.89</v>
      </c>
      <c r="H13" s="13">
        <v>0</v>
      </c>
      <c r="I13" s="13">
        <v>2541.2600000000002</v>
      </c>
      <c r="J13" s="13">
        <v>0</v>
      </c>
      <c r="K13" s="13">
        <v>1000</v>
      </c>
      <c r="L13" s="13">
        <v>0</v>
      </c>
      <c r="M13" s="13">
        <v>524907.15</v>
      </c>
      <c r="N13" s="13">
        <v>0</v>
      </c>
    </row>
    <row r="14" spans="2:17" x14ac:dyDescent="0.25">
      <c r="C14" s="11" t="s">
        <v>141</v>
      </c>
      <c r="D14" s="11" t="s">
        <v>101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12.26</v>
      </c>
      <c r="K14" s="13">
        <v>0</v>
      </c>
      <c r="L14" s="13">
        <v>0</v>
      </c>
      <c r="M14" s="13">
        <v>0</v>
      </c>
      <c r="N14" s="13">
        <v>12.26</v>
      </c>
    </row>
    <row r="15" spans="2:17" x14ac:dyDescent="0.25">
      <c r="C15" s="11" t="s">
        <v>142</v>
      </c>
      <c r="D15" s="11" t="s">
        <v>34</v>
      </c>
      <c r="E15" s="13">
        <v>0</v>
      </c>
      <c r="F15" s="13">
        <v>0</v>
      </c>
      <c r="G15" s="13">
        <v>266360</v>
      </c>
      <c r="H15" s="13">
        <v>0</v>
      </c>
      <c r="I15" s="13">
        <v>22637.39</v>
      </c>
      <c r="J15" s="13">
        <v>0</v>
      </c>
      <c r="K15" s="13">
        <v>12951.21</v>
      </c>
      <c r="L15" s="13">
        <v>0</v>
      </c>
      <c r="M15" s="13">
        <v>301948.60000000003</v>
      </c>
      <c r="N15" s="13">
        <v>0</v>
      </c>
    </row>
    <row r="16" spans="2:17" x14ac:dyDescent="0.25">
      <c r="C16" s="11" t="s">
        <v>143</v>
      </c>
      <c r="D16" s="11" t="s">
        <v>34</v>
      </c>
      <c r="E16" s="13">
        <v>0</v>
      </c>
      <c r="F16" s="13">
        <v>0</v>
      </c>
      <c r="G16" s="13">
        <v>451526.2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451526.2</v>
      </c>
      <c r="N16" s="13">
        <v>0</v>
      </c>
    </row>
    <row r="17" spans="2:14" x14ac:dyDescent="0.25">
      <c r="C17" s="11" t="s">
        <v>144</v>
      </c>
      <c r="D17" s="11" t="s">
        <v>74</v>
      </c>
      <c r="E17" s="13">
        <v>0</v>
      </c>
      <c r="F17" s="13">
        <v>0</v>
      </c>
      <c r="G17" s="13">
        <v>325203.39</v>
      </c>
      <c r="H17" s="13">
        <v>0</v>
      </c>
      <c r="I17" s="13">
        <v>1154882.94</v>
      </c>
      <c r="J17" s="13">
        <v>0</v>
      </c>
      <c r="K17" s="13">
        <v>37799.449999999997</v>
      </c>
      <c r="L17" s="13">
        <v>0</v>
      </c>
      <c r="M17" s="13">
        <v>1517885.78</v>
      </c>
      <c r="N17" s="13">
        <v>0</v>
      </c>
    </row>
    <row r="18" spans="2:14" x14ac:dyDescent="0.25">
      <c r="D18" s="11" t="s">
        <v>97</v>
      </c>
      <c r="E18" s="13">
        <v>0</v>
      </c>
      <c r="F18" s="13">
        <v>0</v>
      </c>
      <c r="G18" s="13">
        <v>0</v>
      </c>
      <c r="H18" s="13">
        <v>0</v>
      </c>
      <c r="I18" s="13">
        <v>100</v>
      </c>
      <c r="J18" s="13">
        <v>0</v>
      </c>
      <c r="K18" s="13">
        <v>0</v>
      </c>
      <c r="L18" s="13">
        <v>0</v>
      </c>
      <c r="M18" s="13">
        <v>100</v>
      </c>
      <c r="N18" s="13">
        <v>0</v>
      </c>
    </row>
    <row r="19" spans="2:14" x14ac:dyDescent="0.25">
      <c r="D19" s="11" t="s">
        <v>99</v>
      </c>
      <c r="E19" s="13">
        <v>0</v>
      </c>
      <c r="F19" s="13">
        <v>0</v>
      </c>
      <c r="G19" s="13">
        <v>0</v>
      </c>
      <c r="H19" s="13">
        <v>0</v>
      </c>
      <c r="I19" s="13">
        <v>100</v>
      </c>
      <c r="J19" s="13">
        <v>0</v>
      </c>
      <c r="K19" s="13">
        <v>0</v>
      </c>
      <c r="L19" s="13">
        <v>0</v>
      </c>
      <c r="M19" s="13">
        <v>100</v>
      </c>
      <c r="N19" s="13">
        <v>0</v>
      </c>
    </row>
    <row r="20" spans="2:14" x14ac:dyDescent="0.25">
      <c r="D20" s="11" t="s">
        <v>101</v>
      </c>
      <c r="E20" s="13">
        <v>0</v>
      </c>
      <c r="F20" s="13">
        <v>0</v>
      </c>
      <c r="G20" s="13">
        <v>233.2</v>
      </c>
      <c r="H20" s="13">
        <v>0</v>
      </c>
      <c r="I20" s="13">
        <v>5850</v>
      </c>
      <c r="J20" s="13">
        <v>0</v>
      </c>
      <c r="K20" s="13">
        <v>0</v>
      </c>
      <c r="L20" s="13">
        <v>0</v>
      </c>
      <c r="M20" s="13">
        <v>6083.2</v>
      </c>
      <c r="N20" s="13">
        <v>0</v>
      </c>
    </row>
    <row r="21" spans="2:14" x14ac:dyDescent="0.25">
      <c r="D21" s="11" t="s">
        <v>103</v>
      </c>
      <c r="E21" s="13">
        <v>0</v>
      </c>
      <c r="F21" s="13">
        <v>0</v>
      </c>
      <c r="G21" s="13">
        <v>52.18</v>
      </c>
      <c r="H21" s="13">
        <v>0</v>
      </c>
      <c r="I21" s="13">
        <v>19.8</v>
      </c>
      <c r="J21" s="13">
        <v>0</v>
      </c>
      <c r="K21" s="13">
        <v>0</v>
      </c>
      <c r="L21" s="13">
        <v>0</v>
      </c>
      <c r="M21" s="13">
        <v>71.98</v>
      </c>
      <c r="N21" s="13">
        <v>0</v>
      </c>
    </row>
    <row r="22" spans="2:14" x14ac:dyDescent="0.25">
      <c r="C22" s="11" t="s">
        <v>145</v>
      </c>
      <c r="D22" s="11" t="s">
        <v>34</v>
      </c>
      <c r="E22" s="13">
        <v>0</v>
      </c>
      <c r="F22" s="13">
        <v>0</v>
      </c>
      <c r="G22" s="13">
        <v>1426499.66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1426499.66</v>
      </c>
      <c r="N22" s="13">
        <v>0</v>
      </c>
    </row>
    <row r="23" spans="2:14" x14ac:dyDescent="0.25">
      <c r="C23" s="11" t="s">
        <v>146</v>
      </c>
      <c r="D23" s="11" t="s">
        <v>34</v>
      </c>
      <c r="E23" s="13">
        <v>0</v>
      </c>
      <c r="F23" s="13">
        <v>0</v>
      </c>
      <c r="G23" s="13">
        <v>1278184.4099999999</v>
      </c>
      <c r="H23" s="13">
        <v>0</v>
      </c>
      <c r="I23" s="13">
        <v>0</v>
      </c>
      <c r="J23" s="13">
        <v>0</v>
      </c>
      <c r="K23" s="13">
        <v>9448.08</v>
      </c>
      <c r="L23" s="13">
        <v>0</v>
      </c>
      <c r="M23" s="13">
        <v>1287632.49</v>
      </c>
      <c r="N23" s="13">
        <v>0</v>
      </c>
    </row>
    <row r="24" spans="2:14" x14ac:dyDescent="0.25">
      <c r="C24" s="11" t="s">
        <v>147</v>
      </c>
      <c r="D24" s="11" t="s">
        <v>74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0.59</v>
      </c>
      <c r="K24" s="13">
        <v>0</v>
      </c>
      <c r="L24" s="13">
        <v>0</v>
      </c>
      <c r="M24" s="13">
        <v>0</v>
      </c>
      <c r="N24" s="13">
        <v>0.59</v>
      </c>
    </row>
    <row r="25" spans="2:14" x14ac:dyDescent="0.25">
      <c r="C25" s="11" t="s">
        <v>148</v>
      </c>
      <c r="D25" s="11" t="s">
        <v>34</v>
      </c>
      <c r="E25" s="13">
        <v>0</v>
      </c>
      <c r="F25" s="13">
        <v>0</v>
      </c>
      <c r="G25" s="13">
        <v>49.99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49.99</v>
      </c>
      <c r="N25" s="13">
        <v>0</v>
      </c>
    </row>
    <row r="26" spans="2:14" x14ac:dyDescent="0.25">
      <c r="C26" s="11" t="s">
        <v>149</v>
      </c>
      <c r="D26" s="11" t="s">
        <v>34</v>
      </c>
      <c r="E26" s="13">
        <v>0</v>
      </c>
      <c r="F26" s="13">
        <v>0</v>
      </c>
      <c r="G26" s="13">
        <v>10</v>
      </c>
      <c r="H26" s="13">
        <v>0</v>
      </c>
      <c r="I26" s="13">
        <v>0</v>
      </c>
      <c r="J26" s="13">
        <v>368</v>
      </c>
      <c r="K26" s="13">
        <v>0</v>
      </c>
      <c r="L26" s="13">
        <v>0</v>
      </c>
      <c r="M26" s="13">
        <v>0</v>
      </c>
      <c r="N26" s="13">
        <v>358</v>
      </c>
    </row>
    <row r="27" spans="2:14" x14ac:dyDescent="0.25">
      <c r="C27" s="11" t="s">
        <v>150</v>
      </c>
      <c r="D27" s="11" t="s">
        <v>74</v>
      </c>
      <c r="E27" s="13">
        <v>0</v>
      </c>
      <c r="F27" s="13">
        <v>0</v>
      </c>
      <c r="G27" s="13">
        <v>0.02</v>
      </c>
      <c r="H27" s="13">
        <v>0</v>
      </c>
      <c r="I27" s="13">
        <v>63.71</v>
      </c>
      <c r="J27" s="13">
        <v>0</v>
      </c>
      <c r="K27" s="13">
        <v>383.39</v>
      </c>
      <c r="L27" s="13">
        <v>0</v>
      </c>
      <c r="M27" s="13">
        <v>447.12</v>
      </c>
      <c r="N27" s="13">
        <v>0</v>
      </c>
    </row>
    <row r="28" spans="2:14" x14ac:dyDescent="0.25">
      <c r="C28" s="11" t="s">
        <v>151</v>
      </c>
      <c r="D28" s="11" t="s">
        <v>34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</row>
    <row r="29" spans="2:14" x14ac:dyDescent="0.25">
      <c r="C29" s="11" t="s">
        <v>152</v>
      </c>
      <c r="D29" s="11" t="s">
        <v>74</v>
      </c>
      <c r="E29" s="13">
        <v>0</v>
      </c>
      <c r="F29" s="13">
        <v>0</v>
      </c>
      <c r="G29" s="13">
        <v>154.05000000000001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154.05000000000001</v>
      </c>
      <c r="N29" s="13">
        <v>0</v>
      </c>
    </row>
    <row r="30" spans="2:14" x14ac:dyDescent="0.25">
      <c r="B30" s="11" t="s">
        <v>153</v>
      </c>
      <c r="E30" s="13">
        <v>0</v>
      </c>
      <c r="F30" s="13">
        <v>0</v>
      </c>
      <c r="G30" s="13">
        <v>33615.870000000003</v>
      </c>
      <c r="H30" s="13">
        <v>4768.420000000001</v>
      </c>
      <c r="I30" s="13">
        <v>0</v>
      </c>
      <c r="J30" s="13">
        <v>13678305.34</v>
      </c>
      <c r="K30" s="13">
        <v>0</v>
      </c>
      <c r="L30" s="13">
        <v>746916.32</v>
      </c>
      <c r="M30" s="13">
        <v>33615.870000000003</v>
      </c>
      <c r="N30" s="13">
        <v>14429990.08</v>
      </c>
    </row>
    <row r="31" spans="2:14" x14ac:dyDescent="0.25">
      <c r="B31" s="4" t="s">
        <v>71</v>
      </c>
      <c r="E31" s="13">
        <v>0</v>
      </c>
      <c r="F31" s="13">
        <v>0</v>
      </c>
      <c r="G31" s="13">
        <v>33615.870000000003</v>
      </c>
      <c r="H31" s="13">
        <v>4768.420000000001</v>
      </c>
      <c r="I31" s="13">
        <v>0</v>
      </c>
      <c r="J31" s="13">
        <v>13678305.34</v>
      </c>
      <c r="K31" s="13">
        <v>0</v>
      </c>
      <c r="L31" s="13">
        <v>746916.32</v>
      </c>
      <c r="M31" s="13">
        <v>33615.870000000003</v>
      </c>
      <c r="N31" s="13">
        <v>14429990.08</v>
      </c>
    </row>
    <row r="32" spans="2:14" x14ac:dyDescent="0.25">
      <c r="C32" s="11" t="s">
        <v>154</v>
      </c>
      <c r="D32" s="11" t="s">
        <v>34</v>
      </c>
      <c r="E32" s="13">
        <v>0</v>
      </c>
      <c r="F32" s="13">
        <v>0</v>
      </c>
      <c r="G32" s="13">
        <v>0</v>
      </c>
      <c r="H32" s="13">
        <v>4500.0200000000004</v>
      </c>
      <c r="I32" s="13">
        <v>0</v>
      </c>
      <c r="J32" s="13">
        <v>1686.97</v>
      </c>
      <c r="K32" s="13">
        <v>0</v>
      </c>
      <c r="L32" s="13">
        <v>746686.99</v>
      </c>
      <c r="M32" s="13">
        <v>0</v>
      </c>
      <c r="N32" s="13">
        <v>752873.98</v>
      </c>
    </row>
    <row r="33" spans="2:14" x14ac:dyDescent="0.25">
      <c r="C33" s="11" t="s">
        <v>155</v>
      </c>
      <c r="D33" s="11" t="s">
        <v>74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35</v>
      </c>
      <c r="K33" s="13">
        <v>0</v>
      </c>
      <c r="L33" s="13">
        <v>0</v>
      </c>
      <c r="M33" s="13">
        <v>0</v>
      </c>
      <c r="N33" s="13">
        <v>35</v>
      </c>
    </row>
    <row r="34" spans="2:14" x14ac:dyDescent="0.25">
      <c r="D34" s="11" t="s">
        <v>103</v>
      </c>
      <c r="E34" s="13">
        <v>0</v>
      </c>
      <c r="F34" s="13">
        <v>0</v>
      </c>
      <c r="G34" s="13">
        <v>33615.870000000003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33615.870000000003</v>
      </c>
      <c r="N34" s="13">
        <v>0</v>
      </c>
    </row>
    <row r="35" spans="2:14" x14ac:dyDescent="0.25">
      <c r="C35" s="11" t="s">
        <v>156</v>
      </c>
      <c r="D35" s="11" t="s">
        <v>74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0.56000000000000005</v>
      </c>
      <c r="K35" s="13">
        <v>0</v>
      </c>
      <c r="L35" s="13">
        <v>0</v>
      </c>
      <c r="M35" s="13">
        <v>0</v>
      </c>
      <c r="N35" s="13">
        <v>0.56000000000000005</v>
      </c>
    </row>
    <row r="36" spans="2:14" x14ac:dyDescent="0.25">
      <c r="C36" s="11" t="s">
        <v>157</v>
      </c>
      <c r="D36" s="11" t="s">
        <v>101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13676561.960000001</v>
      </c>
      <c r="K36" s="13">
        <v>0</v>
      </c>
      <c r="L36" s="13">
        <v>0</v>
      </c>
      <c r="M36" s="13">
        <v>0</v>
      </c>
      <c r="N36" s="13">
        <v>13676561.960000001</v>
      </c>
    </row>
    <row r="37" spans="2:14" x14ac:dyDescent="0.25">
      <c r="C37" s="11" t="s">
        <v>158</v>
      </c>
      <c r="D37" s="11" t="s">
        <v>34</v>
      </c>
      <c r="E37" s="13">
        <v>0</v>
      </c>
      <c r="F37" s="13">
        <v>0</v>
      </c>
      <c r="G37" s="13">
        <v>0</v>
      </c>
      <c r="H37" s="13">
        <v>1.66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2.66</v>
      </c>
    </row>
    <row r="38" spans="2:14" x14ac:dyDescent="0.25">
      <c r="C38" s="11" t="s">
        <v>159</v>
      </c>
      <c r="D38" s="11" t="s">
        <v>74</v>
      </c>
      <c r="E38" s="13">
        <v>0</v>
      </c>
      <c r="F38" s="13">
        <v>0</v>
      </c>
      <c r="G38" s="13">
        <v>0</v>
      </c>
      <c r="H38" s="13">
        <v>0.01</v>
      </c>
      <c r="I38" s="13">
        <v>0</v>
      </c>
      <c r="J38" s="13">
        <v>19.850000000000001</v>
      </c>
      <c r="K38" s="13">
        <v>0</v>
      </c>
      <c r="L38" s="13">
        <v>229.33</v>
      </c>
      <c r="M38" s="13">
        <v>0</v>
      </c>
      <c r="N38" s="13">
        <v>249.19000000000003</v>
      </c>
    </row>
    <row r="39" spans="2:14" x14ac:dyDescent="0.25">
      <c r="C39" s="11" t="s">
        <v>160</v>
      </c>
      <c r="D39" s="11" t="s">
        <v>34</v>
      </c>
      <c r="E39" s="13">
        <v>0</v>
      </c>
      <c r="F39" s="13">
        <v>0</v>
      </c>
      <c r="G39" s="13">
        <v>0</v>
      </c>
      <c r="H39" s="13">
        <v>0.1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0.1</v>
      </c>
    </row>
    <row r="40" spans="2:14" x14ac:dyDescent="0.25">
      <c r="C40" s="11" t="s">
        <v>161</v>
      </c>
      <c r="D40" s="11" t="s">
        <v>136</v>
      </c>
      <c r="E40" s="13">
        <v>0</v>
      </c>
      <c r="F40" s="13">
        <v>0</v>
      </c>
      <c r="G40" s="13">
        <v>0</v>
      </c>
      <c r="H40" s="13">
        <v>266.63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266.63</v>
      </c>
    </row>
    <row r="41" spans="2:14" x14ac:dyDescent="0.25">
      <c r="B41" s="4" t="s">
        <v>30</v>
      </c>
      <c r="C41" s="5"/>
      <c r="D41" s="5"/>
      <c r="E41" s="13">
        <v>0</v>
      </c>
      <c r="F41" s="13">
        <v>0</v>
      </c>
      <c r="G41" s="13">
        <v>4315717.4799999995</v>
      </c>
      <c r="H41" s="13">
        <v>4768.420000000001</v>
      </c>
      <c r="I41" s="13">
        <v>1186195.0999999999</v>
      </c>
      <c r="J41" s="13">
        <v>13679721.57</v>
      </c>
      <c r="K41" s="13">
        <v>61582.13</v>
      </c>
      <c r="L41" s="13">
        <v>746916.32</v>
      </c>
      <c r="M41" s="13">
        <v>5563422.0900000008</v>
      </c>
      <c r="N41" s="13">
        <v>14431333.690000001</v>
      </c>
    </row>
  </sheetData>
  <mergeCells count="9">
    <mergeCell ref="B2:N2"/>
    <mergeCell ref="K6:L6"/>
    <mergeCell ref="M6:N6"/>
    <mergeCell ref="D6:D7"/>
    <mergeCell ref="B6:B7"/>
    <mergeCell ref="I6:J6"/>
    <mergeCell ref="G6:H6"/>
    <mergeCell ref="E6:F6"/>
    <mergeCell ref="C6:C7"/>
  </mergeCells>
  <conditionalFormatting sqref="A1:Z8 A45:Z99999 A9:D44 O9:Z44">
    <cfRule type="cellIs" dxfId="31" priority="1" operator="equal">
      <formula>"(vide)"</formula>
    </cfRule>
    <cfRule type="cellIs" dxfId="30" priority="2" operator="equal">
      <formula>"(blank)"</formula>
    </cfRule>
  </conditionalFormatting>
  <pageMargins left="0.7" right="0.7" top="0.75" bottom="0.75" header="0.3" footer="0.3"/>
  <pageSetup paperSize="9" scale="51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1"/>
  <sheetViews>
    <sheetView workbookViewId="0"/>
  </sheetViews>
  <sheetFormatPr baseColWidth="10" defaultRowHeight="15" x14ac:dyDescent="0.25"/>
  <cols>
    <col min="1" max="1" width="14.5703125" bestFit="1" customWidth="1"/>
    <col min="2" max="2" width="34.7109375" customWidth="1"/>
    <col min="3" max="3" width="36.140625" customWidth="1"/>
    <col min="4" max="4" width="24.28515625" bestFit="1" customWidth="1"/>
    <col min="5" max="5" width="20.28515625" bestFit="1" customWidth="1"/>
    <col min="6" max="6" width="21.42578125" bestFit="1" customWidth="1"/>
    <col min="7" max="13" width="23.7109375" style="1" customWidth="1"/>
    <col min="14" max="14" width="29.140625" style="1" bestFit="1" customWidth="1"/>
    <col min="15" max="15" width="29.5703125" style="1" bestFit="1" customWidth="1"/>
    <col min="16" max="16" width="23.7109375" style="1" customWidth="1"/>
    <col min="17" max="17" width="13.5703125" bestFit="1" customWidth="1"/>
    <col min="18" max="18" width="14.5703125" bestFit="1" customWidth="1"/>
    <col min="19" max="19" width="15.5703125" bestFit="1" customWidth="1"/>
    <col min="20" max="20" width="18.140625" bestFit="1" customWidth="1"/>
    <col min="21" max="21" width="9.5703125" bestFit="1" customWidth="1"/>
    <col min="22" max="22" width="15.5703125" bestFit="1" customWidth="1"/>
    <col min="23" max="23" width="18.140625" bestFit="1" customWidth="1"/>
    <col min="24" max="24" width="9.5703125" bestFit="1" customWidth="1"/>
    <col min="25" max="25" width="15.5703125" bestFit="1" customWidth="1"/>
    <col min="26" max="26" width="18.140625" bestFit="1" customWidth="1"/>
    <col min="27" max="27" width="9.5703125" bestFit="1" customWidth="1"/>
    <col min="28" max="28" width="15.5703125" bestFit="1" customWidth="1"/>
    <col min="29" max="29" width="18.140625" bestFit="1" customWidth="1"/>
    <col min="30" max="31" width="13.5703125" hidden="1" customWidth="1"/>
    <col min="32" max="32" width="15.85546875" hidden="1" customWidth="1"/>
    <col min="33" max="33" width="13.140625" hidden="1" customWidth="1"/>
    <col min="34" max="34" width="9.28515625" hidden="1" customWidth="1"/>
    <col min="35" max="35" width="10.28515625" hidden="1" customWidth="1"/>
    <col min="36" max="36" width="10.7109375" hidden="1" customWidth="1"/>
    <col min="37" max="37" width="18" hidden="1" customWidth="1"/>
    <col min="38" max="38" width="15" hidden="1" customWidth="1"/>
    <col min="39" max="39" width="18" hidden="1" customWidth="1"/>
    <col min="40" max="40" width="15" hidden="1" customWidth="1"/>
    <col min="41" max="41" width="18" hidden="1" customWidth="1"/>
    <col min="42" max="42" width="15" hidden="1" customWidth="1"/>
  </cols>
  <sheetData>
    <row r="1" spans="1:42" x14ac:dyDescent="0.25">
      <c r="A1" t="s">
        <v>0</v>
      </c>
      <c r="B1" t="str">
        <f>AH4</f>
        <v>581473</v>
      </c>
      <c r="C1" t="s">
        <v>1</v>
      </c>
      <c r="D1" t="str">
        <f>AI4</f>
        <v>PR</v>
      </c>
      <c r="E1" t="s">
        <v>2</v>
      </c>
      <c r="F1" t="str">
        <f>AJ4</f>
        <v>04/04/2024</v>
      </c>
      <c r="G1"/>
      <c r="H1"/>
      <c r="I1"/>
      <c r="J1"/>
      <c r="K1"/>
      <c r="L1"/>
      <c r="M1"/>
      <c r="N1"/>
      <c r="O1"/>
      <c r="P1"/>
    </row>
    <row r="2" spans="1:42" x14ac:dyDescent="0.25">
      <c r="A2" t="s">
        <v>3</v>
      </c>
      <c r="B2" t="str">
        <f>AD4</f>
        <v>IND</v>
      </c>
      <c r="C2" t="str">
        <f>AE4</f>
        <v>Qualiac</v>
      </c>
      <c r="D2" t="s">
        <v>4</v>
      </c>
      <c r="E2" t="str">
        <f>AF4</f>
        <v>01/01/2024</v>
      </c>
      <c r="F2" t="s">
        <v>5</v>
      </c>
      <c r="G2" t="str">
        <f>AG4</f>
        <v>31/12/2024</v>
      </c>
      <c r="H2" t="s">
        <v>64</v>
      </c>
      <c r="I2" t="str">
        <f>AK4</f>
        <v>01/01/2022</v>
      </c>
      <c r="J2" t="s">
        <v>65</v>
      </c>
      <c r="K2" t="str">
        <f>AL4</f>
        <v>31/12/2022</v>
      </c>
      <c r="L2" t="s">
        <v>66</v>
      </c>
      <c r="M2" t="str">
        <f>AM4</f>
        <v>01/01/2023</v>
      </c>
      <c r="N2" t="s">
        <v>67</v>
      </c>
      <c r="O2" t="str">
        <f>AN4</f>
        <v>31/12/2023</v>
      </c>
      <c r="P2" t="s">
        <v>68</v>
      </c>
      <c r="Q2" t="str">
        <f>AO4</f>
        <v>01/01/2024</v>
      </c>
      <c r="R2" t="s">
        <v>69</v>
      </c>
      <c r="S2" t="str">
        <f>AP4</f>
        <v>31/12/2024</v>
      </c>
    </row>
    <row r="3" spans="1:42" x14ac:dyDescent="0.25">
      <c r="A3" t="s">
        <v>6</v>
      </c>
      <c r="B3" t="s">
        <v>32</v>
      </c>
      <c r="C3" t="s">
        <v>31</v>
      </c>
      <c r="D3" t="s">
        <v>8</v>
      </c>
      <c r="E3" t="s">
        <v>33</v>
      </c>
      <c r="F3" t="s">
        <v>9</v>
      </c>
      <c r="G3" t="s">
        <v>35</v>
      </c>
      <c r="H3" t="s">
        <v>36</v>
      </c>
      <c r="I3" t="s">
        <v>37</v>
      </c>
      <c r="J3" t="s">
        <v>38</v>
      </c>
      <c r="K3" t="s">
        <v>39</v>
      </c>
      <c r="L3" t="s">
        <v>40</v>
      </c>
      <c r="M3" t="s">
        <v>41</v>
      </c>
      <c r="N3" t="s">
        <v>42</v>
      </c>
      <c r="O3" t="s">
        <v>10</v>
      </c>
      <c r="P3" t="s">
        <v>11</v>
      </c>
      <c r="Q3" t="s">
        <v>12</v>
      </c>
      <c r="R3" t="s">
        <v>13</v>
      </c>
      <c r="S3" t="s">
        <v>14</v>
      </c>
      <c r="T3" t="s">
        <v>15</v>
      </c>
      <c r="U3" t="s">
        <v>16</v>
      </c>
      <c r="V3" t="s">
        <v>17</v>
      </c>
      <c r="W3" t="s">
        <v>18</v>
      </c>
      <c r="X3" t="s">
        <v>19</v>
      </c>
      <c r="Y3" t="s">
        <v>20</v>
      </c>
      <c r="Z3" t="s">
        <v>21</v>
      </c>
      <c r="AA3" t="s">
        <v>60</v>
      </c>
      <c r="AB3" t="s">
        <v>61</v>
      </c>
      <c r="AC3" t="s">
        <v>62</v>
      </c>
      <c r="AD3" t="s">
        <v>12</v>
      </c>
      <c r="AE3" t="s">
        <v>7</v>
      </c>
      <c r="AF3" t="s">
        <v>22</v>
      </c>
      <c r="AG3" t="s">
        <v>23</v>
      </c>
      <c r="AH3" t="s">
        <v>24</v>
      </c>
      <c r="AI3" t="s">
        <v>25</v>
      </c>
      <c r="AJ3" t="s">
        <v>26</v>
      </c>
      <c r="AK3" t="s">
        <v>43</v>
      </c>
      <c r="AL3" t="s">
        <v>44</v>
      </c>
      <c r="AM3" t="s">
        <v>45</v>
      </c>
      <c r="AN3" t="s">
        <v>46</v>
      </c>
      <c r="AO3" t="s">
        <v>47</v>
      </c>
      <c r="AP3" t="s">
        <v>48</v>
      </c>
    </row>
    <row r="4" spans="1:42" x14ac:dyDescent="0.25">
      <c r="A4" t="s">
        <v>72</v>
      </c>
      <c r="B4" t="s">
        <v>73</v>
      </c>
      <c r="C4" t="str">
        <f t="shared" ref="C4:C31" si="0">CONCATENATE(A4," - ",B4)</f>
        <v>600000 - Ach n stock:Four ent</v>
      </c>
      <c r="D4" t="s">
        <v>74</v>
      </c>
      <c r="E4" t="s">
        <v>75</v>
      </c>
      <c r="G4" s="1">
        <v>0</v>
      </c>
      <c r="H4" s="1">
        <v>0</v>
      </c>
      <c r="I4" s="1">
        <v>62.62</v>
      </c>
      <c r="J4" s="1">
        <v>0</v>
      </c>
      <c r="K4" s="1">
        <v>0</v>
      </c>
      <c r="L4" s="1">
        <v>1035.3800000000001</v>
      </c>
      <c r="M4" s="1">
        <v>0</v>
      </c>
      <c r="N4" s="1">
        <v>0</v>
      </c>
      <c r="O4" s="1">
        <v>0</v>
      </c>
      <c r="P4" s="1">
        <v>972.7600000000001</v>
      </c>
      <c r="Q4" s="1" t="s">
        <v>76</v>
      </c>
      <c r="R4" t="s">
        <v>77</v>
      </c>
      <c r="S4" t="s">
        <v>78</v>
      </c>
      <c r="T4" t="str">
        <f t="shared" ref="T4:T31" si="1">CONCATENATE(R4," - ",S4)</f>
        <v>6 - Charges</v>
      </c>
      <c r="W4" t="str">
        <f t="shared" ref="W4:W31" si="2">CONCATENATE(U4," - ",V4)</f>
        <v xml:space="preserve"> - </v>
      </c>
      <c r="Z4" t="str">
        <f t="shared" ref="Z4:Z31" si="3">CONCATENATE(X4," - ",Y4)</f>
        <v xml:space="preserve"> - </v>
      </c>
      <c r="AC4" t="str">
        <f t="shared" ref="AC4:AC31" si="4">CONCATENATE(AA4," - ",AB4)</f>
        <v xml:space="preserve"> - </v>
      </c>
      <c r="AD4" t="s">
        <v>76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84</v>
      </c>
      <c r="AK4" t="s">
        <v>85</v>
      </c>
      <c r="AL4" t="s">
        <v>86</v>
      </c>
      <c r="AM4" t="s">
        <v>87</v>
      </c>
      <c r="AN4" t="s">
        <v>88</v>
      </c>
      <c r="AO4" t="s">
        <v>80</v>
      </c>
      <c r="AP4" t="s">
        <v>81</v>
      </c>
    </row>
    <row r="5" spans="1:42" x14ac:dyDescent="0.25">
      <c r="A5" t="s">
        <v>89</v>
      </c>
      <c r="B5" t="s">
        <v>73</v>
      </c>
      <c r="C5" t="str">
        <f t="shared" si="0"/>
        <v>600011 - Ach n stock:Four ent</v>
      </c>
      <c r="D5" t="s">
        <v>74</v>
      </c>
      <c r="E5" t="s">
        <v>75</v>
      </c>
      <c r="G5" s="1">
        <v>0</v>
      </c>
      <c r="H5" s="1">
        <v>0</v>
      </c>
      <c r="I5" s="1">
        <v>12400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12400</v>
      </c>
      <c r="P5" s="1">
        <v>0</v>
      </c>
      <c r="Q5" t="s">
        <v>76</v>
      </c>
      <c r="R5" t="s">
        <v>77</v>
      </c>
      <c r="S5" t="s">
        <v>78</v>
      </c>
      <c r="T5" t="str">
        <f t="shared" si="1"/>
        <v>6 - Charges</v>
      </c>
      <c r="W5" t="str">
        <f t="shared" si="2"/>
        <v xml:space="preserve"> - </v>
      </c>
      <c r="Z5" t="str">
        <f t="shared" si="3"/>
        <v xml:space="preserve"> - </v>
      </c>
      <c r="AC5" t="str">
        <f t="shared" si="4"/>
        <v xml:space="preserve"> - </v>
      </c>
    </row>
    <row r="6" spans="1:42" x14ac:dyDescent="0.25">
      <c r="A6" t="s">
        <v>89</v>
      </c>
      <c r="B6" t="s">
        <v>73</v>
      </c>
      <c r="C6" t="str">
        <f t="shared" ref="C6" si="5">CONCATENATE(A6," - ",B6)</f>
        <v>600011 - Ach n stock:Four ent</v>
      </c>
      <c r="D6" t="s">
        <v>162</v>
      </c>
      <c r="E6" t="s">
        <v>163</v>
      </c>
      <c r="G6" s="1">
        <v>0</v>
      </c>
      <c r="H6" s="1">
        <v>0</v>
      </c>
      <c r="I6" s="1">
        <v>521365.89</v>
      </c>
      <c r="J6" s="1">
        <v>0</v>
      </c>
      <c r="K6" s="1">
        <v>2541.2600000000002</v>
      </c>
      <c r="L6" s="1">
        <v>0</v>
      </c>
      <c r="M6" s="1">
        <v>1000</v>
      </c>
      <c r="N6" s="1">
        <v>0</v>
      </c>
      <c r="O6" s="1">
        <v>524907.15</v>
      </c>
      <c r="P6" s="1">
        <v>0</v>
      </c>
      <c r="Q6" t="s">
        <v>76</v>
      </c>
      <c r="R6" t="s">
        <v>77</v>
      </c>
      <c r="S6" t="s">
        <v>78</v>
      </c>
      <c r="T6" t="str">
        <f t="shared" ref="T6" si="6">CONCATENATE(R6," - ",S6)</f>
        <v>6 - Charges</v>
      </c>
      <c r="W6" t="str">
        <f t="shared" ref="W6" si="7">CONCATENATE(U6," - ",V6)</f>
        <v xml:space="preserve"> - </v>
      </c>
      <c r="Z6" t="str">
        <f t="shared" ref="Z6" si="8">CONCATENATE(X6," - ",Y6)</f>
        <v xml:space="preserve"> - </v>
      </c>
      <c r="AC6" t="str">
        <f t="shared" ref="AC6" si="9">CONCATENATE(AA6," - ",AB6)</f>
        <v xml:space="preserve"> - </v>
      </c>
    </row>
    <row r="7" spans="1:42" x14ac:dyDescent="0.25">
      <c r="A7" t="s">
        <v>90</v>
      </c>
      <c r="B7" t="s">
        <v>91</v>
      </c>
      <c r="C7" t="str">
        <f t="shared" si="0"/>
        <v>601200 - Ach stock:Mat prem B</v>
      </c>
      <c r="D7" t="s">
        <v>101</v>
      </c>
      <c r="E7" t="s">
        <v>102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12.26</v>
      </c>
      <c r="M7" s="1">
        <v>0</v>
      </c>
      <c r="N7" s="1">
        <v>0</v>
      </c>
      <c r="O7" s="1">
        <v>0</v>
      </c>
      <c r="P7" s="1">
        <v>12.26</v>
      </c>
      <c r="Q7" t="s">
        <v>76</v>
      </c>
      <c r="R7" t="s">
        <v>77</v>
      </c>
      <c r="S7" t="s">
        <v>78</v>
      </c>
      <c r="T7" t="str">
        <f t="shared" si="1"/>
        <v>6 - Charges</v>
      </c>
      <c r="W7" t="str">
        <f t="shared" si="2"/>
        <v xml:space="preserve"> - </v>
      </c>
      <c r="Z7" t="str">
        <f t="shared" si="3"/>
        <v xml:space="preserve"> - </v>
      </c>
      <c r="AC7" t="str">
        <f t="shared" si="4"/>
        <v xml:space="preserve"> - </v>
      </c>
    </row>
    <row r="8" spans="1:42" x14ac:dyDescent="0.25">
      <c r="A8" t="s">
        <v>92</v>
      </c>
      <c r="B8" t="s">
        <v>93</v>
      </c>
      <c r="C8" t="str">
        <f t="shared" si="0"/>
        <v>606100 - Ach fourn n stockabl</v>
      </c>
      <c r="G8" s="1">
        <v>0</v>
      </c>
      <c r="H8" s="1">
        <v>0</v>
      </c>
      <c r="I8" s="1">
        <v>266360</v>
      </c>
      <c r="J8" s="1">
        <v>0</v>
      </c>
      <c r="K8" s="1">
        <v>22637.39</v>
      </c>
      <c r="L8" s="1">
        <v>0</v>
      </c>
      <c r="M8" s="1">
        <v>12951.21</v>
      </c>
      <c r="N8" s="1">
        <v>0</v>
      </c>
      <c r="O8" s="1">
        <v>301948.60000000003</v>
      </c>
      <c r="P8" s="1">
        <v>0</v>
      </c>
      <c r="Q8" t="s">
        <v>76</v>
      </c>
      <c r="R8" t="s">
        <v>77</v>
      </c>
      <c r="S8" t="s">
        <v>78</v>
      </c>
      <c r="T8" t="str">
        <f t="shared" si="1"/>
        <v>6 - Charges</v>
      </c>
      <c r="W8" t="str">
        <f t="shared" si="2"/>
        <v xml:space="preserve"> - </v>
      </c>
      <c r="Z8" t="str">
        <f t="shared" si="3"/>
        <v xml:space="preserve"> - </v>
      </c>
      <c r="AC8" t="str">
        <f t="shared" si="4"/>
        <v xml:space="preserve"> - </v>
      </c>
    </row>
    <row r="9" spans="1:42" x14ac:dyDescent="0.25">
      <c r="A9" t="s">
        <v>94</v>
      </c>
      <c r="B9" t="s">
        <v>95</v>
      </c>
      <c r="C9" t="str">
        <f t="shared" si="0"/>
        <v>606200 - Achats électricité</v>
      </c>
      <c r="G9" s="1">
        <v>0</v>
      </c>
      <c r="H9" s="1">
        <v>0</v>
      </c>
      <c r="I9" s="1">
        <v>451526.2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451526.2</v>
      </c>
      <c r="P9" s="1">
        <v>0</v>
      </c>
      <c r="Q9" t="s">
        <v>76</v>
      </c>
      <c r="R9" t="s">
        <v>77</v>
      </c>
      <c r="S9" t="s">
        <v>78</v>
      </c>
      <c r="T9" t="str">
        <f t="shared" si="1"/>
        <v>6 - Charges</v>
      </c>
      <c r="W9" t="str">
        <f t="shared" si="2"/>
        <v xml:space="preserve"> - </v>
      </c>
      <c r="Z9" t="str">
        <f t="shared" si="3"/>
        <v xml:space="preserve"> - </v>
      </c>
      <c r="AC9" t="str">
        <f t="shared" si="4"/>
        <v xml:space="preserve"> - </v>
      </c>
    </row>
    <row r="10" spans="1:42" x14ac:dyDescent="0.25">
      <c r="A10" t="s">
        <v>96</v>
      </c>
      <c r="B10" t="s">
        <v>73</v>
      </c>
      <c r="C10" t="str">
        <f t="shared" si="0"/>
        <v>606300 - Ach n stock:Four ent</v>
      </c>
      <c r="D10" t="s">
        <v>74</v>
      </c>
      <c r="E10" t="s">
        <v>75</v>
      </c>
      <c r="G10" s="1">
        <v>0</v>
      </c>
      <c r="H10" s="1">
        <v>0</v>
      </c>
      <c r="I10" s="1">
        <v>325203.39</v>
      </c>
      <c r="J10" s="1">
        <v>0</v>
      </c>
      <c r="K10" s="1">
        <v>1154882.94</v>
      </c>
      <c r="L10" s="1">
        <v>0</v>
      </c>
      <c r="M10" s="1">
        <v>37799.449999999997</v>
      </c>
      <c r="N10" s="1">
        <v>0</v>
      </c>
      <c r="O10" s="1">
        <v>1517885.78</v>
      </c>
      <c r="P10" s="1">
        <v>0</v>
      </c>
      <c r="Q10" t="s">
        <v>76</v>
      </c>
      <c r="R10" t="s">
        <v>77</v>
      </c>
      <c r="S10" t="s">
        <v>78</v>
      </c>
      <c r="T10" t="str">
        <f t="shared" si="1"/>
        <v>6 - Charges</v>
      </c>
      <c r="W10" t="str">
        <f t="shared" si="2"/>
        <v xml:space="preserve"> - </v>
      </c>
      <c r="Z10" t="str">
        <f t="shared" si="3"/>
        <v xml:space="preserve"> - </v>
      </c>
      <c r="AC10" t="str">
        <f t="shared" si="4"/>
        <v xml:space="preserve"> - </v>
      </c>
    </row>
    <row r="11" spans="1:42" x14ac:dyDescent="0.25">
      <c r="A11" t="s">
        <v>96</v>
      </c>
      <c r="B11" t="s">
        <v>73</v>
      </c>
      <c r="C11" t="str">
        <f t="shared" si="0"/>
        <v>606300 - Ach n stock:Four ent</v>
      </c>
      <c r="D11" t="s">
        <v>97</v>
      </c>
      <c r="E11" t="s">
        <v>98</v>
      </c>
      <c r="G11" s="1">
        <v>0</v>
      </c>
      <c r="H11" s="1">
        <v>0</v>
      </c>
      <c r="I11" s="1">
        <v>0</v>
      </c>
      <c r="J11" s="1">
        <v>0</v>
      </c>
      <c r="K11" s="1">
        <v>100</v>
      </c>
      <c r="L11" s="1">
        <v>0</v>
      </c>
      <c r="M11" s="1">
        <v>0</v>
      </c>
      <c r="N11" s="1">
        <v>0</v>
      </c>
      <c r="O11" s="1">
        <v>100</v>
      </c>
      <c r="P11" s="1">
        <v>0</v>
      </c>
      <c r="Q11" t="s">
        <v>76</v>
      </c>
      <c r="R11" t="s">
        <v>77</v>
      </c>
      <c r="S11" t="s">
        <v>78</v>
      </c>
      <c r="T11" t="str">
        <f t="shared" si="1"/>
        <v>6 - Charges</v>
      </c>
      <c r="W11" t="str">
        <f t="shared" si="2"/>
        <v xml:space="preserve"> - </v>
      </c>
      <c r="Z11" t="str">
        <f t="shared" si="3"/>
        <v xml:space="preserve"> - </v>
      </c>
      <c r="AC11" t="str">
        <f t="shared" si="4"/>
        <v xml:space="preserve"> - </v>
      </c>
    </row>
    <row r="12" spans="1:42" x14ac:dyDescent="0.25">
      <c r="A12" t="s">
        <v>96</v>
      </c>
      <c r="B12" t="s">
        <v>73</v>
      </c>
      <c r="C12" t="str">
        <f t="shared" si="0"/>
        <v>606300 - Ach n stock:Four ent</v>
      </c>
      <c r="D12" t="s">
        <v>99</v>
      </c>
      <c r="E12" t="s">
        <v>100</v>
      </c>
      <c r="G12" s="1">
        <v>0</v>
      </c>
      <c r="H12" s="1">
        <v>0</v>
      </c>
      <c r="I12" s="1">
        <v>0</v>
      </c>
      <c r="J12" s="1">
        <v>0</v>
      </c>
      <c r="K12" s="1">
        <v>100</v>
      </c>
      <c r="L12" s="1">
        <v>0</v>
      </c>
      <c r="M12" s="1">
        <v>0</v>
      </c>
      <c r="N12" s="1">
        <v>0</v>
      </c>
      <c r="O12" s="1">
        <v>100</v>
      </c>
      <c r="P12" s="1">
        <v>0</v>
      </c>
      <c r="Q12" t="s">
        <v>76</v>
      </c>
      <c r="R12" t="s">
        <v>77</v>
      </c>
      <c r="S12" t="s">
        <v>78</v>
      </c>
      <c r="T12" t="str">
        <f t="shared" si="1"/>
        <v>6 - Charges</v>
      </c>
      <c r="W12" t="str">
        <f t="shared" si="2"/>
        <v xml:space="preserve"> - </v>
      </c>
      <c r="Z12" t="str">
        <f t="shared" si="3"/>
        <v xml:space="preserve"> - </v>
      </c>
      <c r="AC12" t="str">
        <f t="shared" si="4"/>
        <v xml:space="preserve"> - </v>
      </c>
    </row>
    <row r="13" spans="1:42" x14ac:dyDescent="0.25">
      <c r="A13" t="s">
        <v>96</v>
      </c>
      <c r="B13" t="s">
        <v>73</v>
      </c>
      <c r="C13" t="str">
        <f t="shared" si="0"/>
        <v>606300 - Ach n stock:Four ent</v>
      </c>
      <c r="D13" t="s">
        <v>101</v>
      </c>
      <c r="E13" t="s">
        <v>102</v>
      </c>
      <c r="G13" s="1">
        <v>0</v>
      </c>
      <c r="H13" s="1">
        <v>0</v>
      </c>
      <c r="I13" s="1">
        <v>233.2</v>
      </c>
      <c r="J13" s="1">
        <v>0</v>
      </c>
      <c r="K13" s="1">
        <v>5850</v>
      </c>
      <c r="L13" s="1">
        <v>0</v>
      </c>
      <c r="M13" s="1">
        <v>0</v>
      </c>
      <c r="N13" s="1">
        <v>0</v>
      </c>
      <c r="O13" s="1">
        <v>6083.2</v>
      </c>
      <c r="P13" s="1">
        <v>0</v>
      </c>
      <c r="Q13" t="s">
        <v>76</v>
      </c>
      <c r="R13" t="s">
        <v>77</v>
      </c>
      <c r="S13" t="s">
        <v>78</v>
      </c>
      <c r="T13" t="str">
        <f t="shared" si="1"/>
        <v>6 - Charges</v>
      </c>
      <c r="W13" t="str">
        <f t="shared" si="2"/>
        <v xml:space="preserve"> - </v>
      </c>
      <c r="Z13" t="str">
        <f t="shared" si="3"/>
        <v xml:space="preserve"> - </v>
      </c>
      <c r="AC13" t="str">
        <f t="shared" si="4"/>
        <v xml:space="preserve"> - </v>
      </c>
    </row>
    <row r="14" spans="1:42" x14ac:dyDescent="0.25">
      <c r="A14" t="s">
        <v>96</v>
      </c>
      <c r="B14" t="s">
        <v>73</v>
      </c>
      <c r="C14" t="str">
        <f t="shared" si="0"/>
        <v>606300 - Ach n stock:Four ent</v>
      </c>
      <c r="D14" t="s">
        <v>103</v>
      </c>
      <c r="E14" t="s">
        <v>104</v>
      </c>
      <c r="G14" s="1">
        <v>0</v>
      </c>
      <c r="H14" s="1">
        <v>0</v>
      </c>
      <c r="I14" s="1">
        <v>52.18</v>
      </c>
      <c r="J14" s="1">
        <v>0</v>
      </c>
      <c r="K14" s="1">
        <v>19.8</v>
      </c>
      <c r="L14" s="1">
        <v>0</v>
      </c>
      <c r="M14" s="1">
        <v>0</v>
      </c>
      <c r="N14" s="1">
        <v>0</v>
      </c>
      <c r="O14" s="1">
        <v>71.98</v>
      </c>
      <c r="P14" s="1">
        <v>0</v>
      </c>
      <c r="Q14" t="s">
        <v>76</v>
      </c>
      <c r="R14" t="s">
        <v>77</v>
      </c>
      <c r="S14" t="s">
        <v>78</v>
      </c>
      <c r="T14" t="str">
        <f t="shared" si="1"/>
        <v>6 - Charges</v>
      </c>
      <c r="W14" t="str">
        <f t="shared" si="2"/>
        <v xml:space="preserve"> - </v>
      </c>
      <c r="Z14" t="str">
        <f t="shared" si="3"/>
        <v xml:space="preserve"> - </v>
      </c>
      <c r="AC14" t="str">
        <f t="shared" si="4"/>
        <v xml:space="preserve"> - </v>
      </c>
    </row>
    <row r="15" spans="1:42" x14ac:dyDescent="0.25">
      <c r="A15" t="s">
        <v>105</v>
      </c>
      <c r="B15" t="s">
        <v>106</v>
      </c>
      <c r="C15" t="str">
        <f t="shared" si="0"/>
        <v>612200 - Redev cred-bail mobi</v>
      </c>
      <c r="G15" s="1">
        <v>0</v>
      </c>
      <c r="H15" s="1">
        <v>0</v>
      </c>
      <c r="I15" s="1">
        <v>1426499.66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1426499.66</v>
      </c>
      <c r="P15" s="1">
        <v>0</v>
      </c>
      <c r="Q15" t="s">
        <v>76</v>
      </c>
      <c r="R15" t="s">
        <v>77</v>
      </c>
      <c r="S15" t="s">
        <v>78</v>
      </c>
      <c r="T15" t="str">
        <f t="shared" si="1"/>
        <v>6 - Charges</v>
      </c>
      <c r="W15" t="str">
        <f t="shared" si="2"/>
        <v xml:space="preserve"> - </v>
      </c>
      <c r="Z15" t="str">
        <f t="shared" si="3"/>
        <v xml:space="preserve"> - </v>
      </c>
      <c r="AC15" t="str">
        <f t="shared" si="4"/>
        <v xml:space="preserve"> - </v>
      </c>
    </row>
    <row r="16" spans="1:42" x14ac:dyDescent="0.25">
      <c r="A16" t="s">
        <v>107</v>
      </c>
      <c r="B16" t="s">
        <v>106</v>
      </c>
      <c r="C16" t="str">
        <f t="shared" si="0"/>
        <v>612300 - Redev cred-bail mobi</v>
      </c>
      <c r="G16" s="1">
        <v>0</v>
      </c>
      <c r="H16" s="1">
        <v>0</v>
      </c>
      <c r="I16" s="1">
        <v>1278184.4099999999</v>
      </c>
      <c r="J16" s="1">
        <v>0</v>
      </c>
      <c r="K16" s="1">
        <v>0</v>
      </c>
      <c r="L16" s="1">
        <v>0</v>
      </c>
      <c r="M16" s="1">
        <v>9448.08</v>
      </c>
      <c r="N16" s="1">
        <v>0</v>
      </c>
      <c r="O16" s="1">
        <v>1287632.49</v>
      </c>
      <c r="P16" s="1">
        <v>0</v>
      </c>
      <c r="Q16" t="s">
        <v>76</v>
      </c>
      <c r="R16" t="s">
        <v>77</v>
      </c>
      <c r="S16" t="s">
        <v>78</v>
      </c>
      <c r="T16" t="str">
        <f t="shared" si="1"/>
        <v>6 - Charges</v>
      </c>
      <c r="W16" t="str">
        <f t="shared" si="2"/>
        <v xml:space="preserve"> - </v>
      </c>
      <c r="Z16" t="str">
        <f t="shared" si="3"/>
        <v xml:space="preserve"> - </v>
      </c>
      <c r="AC16" t="str">
        <f t="shared" si="4"/>
        <v xml:space="preserve"> - </v>
      </c>
    </row>
    <row r="17" spans="1:29" x14ac:dyDescent="0.25">
      <c r="A17" t="s">
        <v>108</v>
      </c>
      <c r="B17" t="s">
        <v>109</v>
      </c>
      <c r="C17" t="str">
        <f t="shared" si="0"/>
        <v>658000 - Charge div gest cour</v>
      </c>
      <c r="D17" t="s">
        <v>74</v>
      </c>
      <c r="E17" t="s">
        <v>75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0.59</v>
      </c>
      <c r="M17" s="1">
        <v>0</v>
      </c>
      <c r="N17" s="1">
        <v>0</v>
      </c>
      <c r="O17" s="1">
        <v>0</v>
      </c>
      <c r="P17" s="1">
        <v>0.59</v>
      </c>
      <c r="Q17" t="s">
        <v>76</v>
      </c>
      <c r="R17" t="s">
        <v>77</v>
      </c>
      <c r="S17" t="s">
        <v>78</v>
      </c>
      <c r="T17" t="str">
        <f t="shared" si="1"/>
        <v>6 - Charges</v>
      </c>
      <c r="W17" t="str">
        <f t="shared" si="2"/>
        <v xml:space="preserve"> - </v>
      </c>
      <c r="Z17" t="str">
        <f t="shared" si="3"/>
        <v xml:space="preserve"> - </v>
      </c>
      <c r="AC17" t="str">
        <f t="shared" si="4"/>
        <v xml:space="preserve"> - </v>
      </c>
    </row>
    <row r="18" spans="1:29" x14ac:dyDescent="0.25">
      <c r="A18" t="s">
        <v>110</v>
      </c>
      <c r="B18" t="s">
        <v>106</v>
      </c>
      <c r="C18" t="str">
        <f t="shared" si="0"/>
        <v>661150 - Redev cred-bail mobi</v>
      </c>
      <c r="G18" s="1">
        <v>0</v>
      </c>
      <c r="H18" s="1">
        <v>0</v>
      </c>
      <c r="I18" s="1">
        <v>49.99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49.99</v>
      </c>
      <c r="P18" s="1">
        <v>0</v>
      </c>
      <c r="Q18" t="s">
        <v>76</v>
      </c>
      <c r="R18" t="s">
        <v>77</v>
      </c>
      <c r="S18" t="s">
        <v>78</v>
      </c>
      <c r="T18" t="str">
        <f t="shared" si="1"/>
        <v>6 - Charges</v>
      </c>
      <c r="W18" t="str">
        <f t="shared" si="2"/>
        <v xml:space="preserve"> - </v>
      </c>
      <c r="Z18" t="str">
        <f t="shared" si="3"/>
        <v xml:space="preserve"> - </v>
      </c>
      <c r="AC18" t="str">
        <f t="shared" si="4"/>
        <v xml:space="preserve"> - </v>
      </c>
    </row>
    <row r="19" spans="1:29" x14ac:dyDescent="0.25">
      <c r="A19" t="s">
        <v>111</v>
      </c>
      <c r="B19" t="s">
        <v>112</v>
      </c>
      <c r="C19" t="str">
        <f t="shared" si="0"/>
        <v>666000 - Pertes de change</v>
      </c>
      <c r="G19" s="1">
        <v>0</v>
      </c>
      <c r="H19" s="1">
        <v>0</v>
      </c>
      <c r="I19" s="1">
        <v>10</v>
      </c>
      <c r="J19" s="1">
        <v>0</v>
      </c>
      <c r="K19" s="1">
        <v>0</v>
      </c>
      <c r="L19" s="1">
        <v>368</v>
      </c>
      <c r="M19" s="1">
        <v>0</v>
      </c>
      <c r="N19" s="1">
        <v>0</v>
      </c>
      <c r="O19" s="1">
        <v>0</v>
      </c>
      <c r="P19" s="1">
        <v>358</v>
      </c>
      <c r="Q19" t="s">
        <v>76</v>
      </c>
      <c r="R19" t="s">
        <v>77</v>
      </c>
      <c r="S19" t="s">
        <v>78</v>
      </c>
      <c r="T19" t="str">
        <f t="shared" si="1"/>
        <v>6 - Charges</v>
      </c>
      <c r="W19" t="str">
        <f t="shared" si="2"/>
        <v xml:space="preserve"> - </v>
      </c>
      <c r="Z19" t="str">
        <f t="shared" si="3"/>
        <v xml:space="preserve"> - </v>
      </c>
      <c r="AC19" t="str">
        <f t="shared" si="4"/>
        <v xml:space="preserve"> - </v>
      </c>
    </row>
    <row r="20" spans="1:29" x14ac:dyDescent="0.25">
      <c r="A20" t="s">
        <v>113</v>
      </c>
      <c r="B20" t="s">
        <v>114</v>
      </c>
      <c r="C20" t="str">
        <f t="shared" si="0"/>
        <v>668000 - Aut charges financie</v>
      </c>
      <c r="D20" t="s">
        <v>74</v>
      </c>
      <c r="E20" t="s">
        <v>75</v>
      </c>
      <c r="G20" s="1">
        <v>0</v>
      </c>
      <c r="H20" s="1">
        <v>0</v>
      </c>
      <c r="I20" s="1">
        <v>0.02</v>
      </c>
      <c r="J20" s="1">
        <v>0</v>
      </c>
      <c r="K20" s="1">
        <v>63.71</v>
      </c>
      <c r="L20" s="1">
        <v>0</v>
      </c>
      <c r="M20" s="1">
        <v>383.39</v>
      </c>
      <c r="N20" s="1">
        <v>0</v>
      </c>
      <c r="O20" s="1">
        <v>447.12</v>
      </c>
      <c r="P20" s="1">
        <v>0</v>
      </c>
      <c r="Q20" t="s">
        <v>76</v>
      </c>
      <c r="R20" t="s">
        <v>77</v>
      </c>
      <c r="S20" t="s">
        <v>78</v>
      </c>
      <c r="T20" t="str">
        <f t="shared" si="1"/>
        <v>6 - Charges</v>
      </c>
      <c r="W20" t="str">
        <f t="shared" si="2"/>
        <v xml:space="preserve"> - </v>
      </c>
      <c r="Z20" t="str">
        <f t="shared" si="3"/>
        <v xml:space="preserve"> - </v>
      </c>
      <c r="AC20" t="str">
        <f t="shared" si="4"/>
        <v xml:space="preserve"> - </v>
      </c>
    </row>
    <row r="21" spans="1:29" x14ac:dyDescent="0.25">
      <c r="A21" t="s">
        <v>115</v>
      </c>
      <c r="B21" t="s">
        <v>116</v>
      </c>
      <c r="C21" t="str">
        <f t="shared" si="0"/>
        <v>676800 - Ecarts de conversion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t="s">
        <v>76</v>
      </c>
      <c r="R21" t="s">
        <v>77</v>
      </c>
      <c r="S21" t="s">
        <v>78</v>
      </c>
      <c r="T21" t="str">
        <f t="shared" si="1"/>
        <v>6 - Charges</v>
      </c>
      <c r="W21" t="str">
        <f t="shared" si="2"/>
        <v xml:space="preserve"> - </v>
      </c>
      <c r="Z21" t="str">
        <f t="shared" si="3"/>
        <v xml:space="preserve"> - </v>
      </c>
      <c r="AC21" t="str">
        <f t="shared" si="4"/>
        <v xml:space="preserve"> - </v>
      </c>
    </row>
    <row r="22" spans="1:29" x14ac:dyDescent="0.25">
      <c r="A22" t="s">
        <v>117</v>
      </c>
      <c r="B22" t="s">
        <v>118</v>
      </c>
      <c r="C22" t="str">
        <f t="shared" si="0"/>
        <v>681740 - Dot prov dep creance</v>
      </c>
      <c r="D22" t="s">
        <v>74</v>
      </c>
      <c r="E22" t="s">
        <v>75</v>
      </c>
      <c r="G22" s="1">
        <v>0</v>
      </c>
      <c r="H22" s="1">
        <v>0</v>
      </c>
      <c r="I22" s="1">
        <v>154.05000000000001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154.05000000000001</v>
      </c>
      <c r="P22" s="1">
        <v>0</v>
      </c>
      <c r="Q22" t="s">
        <v>76</v>
      </c>
      <c r="R22" t="s">
        <v>77</v>
      </c>
      <c r="S22" t="s">
        <v>78</v>
      </c>
      <c r="T22" t="str">
        <f t="shared" si="1"/>
        <v>6 - Charges</v>
      </c>
      <c r="W22" t="str">
        <f t="shared" si="2"/>
        <v xml:space="preserve"> - </v>
      </c>
      <c r="Z22" t="str">
        <f t="shared" si="3"/>
        <v xml:space="preserve"> - </v>
      </c>
      <c r="AC22" t="str">
        <f t="shared" si="4"/>
        <v xml:space="preserve"> - </v>
      </c>
    </row>
    <row r="23" spans="1:29" x14ac:dyDescent="0.25">
      <c r="A23" t="s">
        <v>119</v>
      </c>
      <c r="B23" t="s">
        <v>120</v>
      </c>
      <c r="C23" t="str">
        <f t="shared" si="0"/>
        <v>701100 - Ventes prod fini A</v>
      </c>
      <c r="G23" s="1">
        <v>0</v>
      </c>
      <c r="H23" s="1">
        <v>0</v>
      </c>
      <c r="I23" s="1">
        <v>0</v>
      </c>
      <c r="J23" s="1">
        <v>4500.0200000000004</v>
      </c>
      <c r="K23" s="1">
        <v>0</v>
      </c>
      <c r="L23" s="1">
        <v>1686.97</v>
      </c>
      <c r="M23" s="1">
        <v>0</v>
      </c>
      <c r="N23" s="1">
        <v>746686.99</v>
      </c>
      <c r="O23" s="1">
        <v>0</v>
      </c>
      <c r="P23" s="1">
        <v>752873.98</v>
      </c>
      <c r="Q23" t="s">
        <v>76</v>
      </c>
      <c r="R23" t="s">
        <v>121</v>
      </c>
      <c r="S23" t="s">
        <v>122</v>
      </c>
      <c r="T23" t="str">
        <f t="shared" si="1"/>
        <v>7 - Produits</v>
      </c>
      <c r="W23" t="str">
        <f t="shared" si="2"/>
        <v xml:space="preserve"> - </v>
      </c>
      <c r="Z23" t="str">
        <f t="shared" si="3"/>
        <v xml:space="preserve"> - </v>
      </c>
      <c r="AC23" t="str">
        <f t="shared" si="4"/>
        <v xml:space="preserve"> - </v>
      </c>
    </row>
    <row r="24" spans="1:29" x14ac:dyDescent="0.25">
      <c r="A24" t="s">
        <v>123</v>
      </c>
      <c r="B24" t="s">
        <v>124</v>
      </c>
      <c r="C24" t="str">
        <f t="shared" si="0"/>
        <v>701200 - Ventes prod fini B</v>
      </c>
      <c r="D24" t="s">
        <v>74</v>
      </c>
      <c r="E24" t="s">
        <v>75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35</v>
      </c>
      <c r="M24" s="1">
        <v>0</v>
      </c>
      <c r="N24" s="1">
        <v>0</v>
      </c>
      <c r="O24" s="1">
        <v>0</v>
      </c>
      <c r="P24" s="1">
        <v>35</v>
      </c>
      <c r="Q24" t="s">
        <v>76</v>
      </c>
      <c r="R24" t="s">
        <v>121</v>
      </c>
      <c r="S24" t="s">
        <v>122</v>
      </c>
      <c r="T24" t="str">
        <f t="shared" si="1"/>
        <v>7 - Produits</v>
      </c>
      <c r="W24" t="str">
        <f t="shared" si="2"/>
        <v xml:space="preserve"> - </v>
      </c>
      <c r="Z24" t="str">
        <f t="shared" si="3"/>
        <v xml:space="preserve"> - </v>
      </c>
      <c r="AC24" t="str">
        <f t="shared" si="4"/>
        <v xml:space="preserve"> - </v>
      </c>
    </row>
    <row r="25" spans="1:29" x14ac:dyDescent="0.25">
      <c r="A25">
        <v>701200</v>
      </c>
      <c r="B25" t="s">
        <v>124</v>
      </c>
      <c r="C25" t="str">
        <f t="shared" ref="C25" si="10">CONCATENATE(A25," - ",B25)</f>
        <v>701200 - Ventes prod fini B</v>
      </c>
      <c r="D25" t="s">
        <v>103</v>
      </c>
      <c r="E25" t="s">
        <v>104</v>
      </c>
      <c r="G25" s="1">
        <v>0</v>
      </c>
      <c r="H25" s="1">
        <v>0</v>
      </c>
      <c r="I25" s="1">
        <v>33615.870000000003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33615.870000000003</v>
      </c>
      <c r="P25" s="1">
        <v>0</v>
      </c>
      <c r="Q25" t="s">
        <v>76</v>
      </c>
      <c r="R25" t="s">
        <v>121</v>
      </c>
      <c r="S25" t="s">
        <v>122</v>
      </c>
      <c r="T25" t="str">
        <f t="shared" si="1"/>
        <v>7 - Produits</v>
      </c>
      <c r="W25" t="str">
        <f t="shared" si="2"/>
        <v xml:space="preserve"> - </v>
      </c>
      <c r="Z25" t="str">
        <f t="shared" si="3"/>
        <v xml:space="preserve"> - </v>
      </c>
      <c r="AC25" t="str">
        <f t="shared" si="4"/>
        <v xml:space="preserve"> - </v>
      </c>
    </row>
    <row r="26" spans="1:29" x14ac:dyDescent="0.25">
      <c r="A26" t="s">
        <v>125</v>
      </c>
      <c r="B26" t="s">
        <v>126</v>
      </c>
      <c r="C26" t="str">
        <f t="shared" si="0"/>
        <v>758000 - Prod div gestion cou</v>
      </c>
      <c r="D26" t="s">
        <v>74</v>
      </c>
      <c r="E26" t="s">
        <v>75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0.56000000000000005</v>
      </c>
      <c r="M26" s="1">
        <v>0</v>
      </c>
      <c r="N26" s="1">
        <v>0</v>
      </c>
      <c r="O26" s="1">
        <v>0</v>
      </c>
      <c r="P26" s="1">
        <v>0.56000000000000005</v>
      </c>
      <c r="Q26" t="s">
        <v>76</v>
      </c>
      <c r="R26" t="s">
        <v>121</v>
      </c>
      <c r="S26" t="s">
        <v>122</v>
      </c>
      <c r="T26" t="str">
        <f t="shared" si="1"/>
        <v>7 - Produits</v>
      </c>
      <c r="W26" t="str">
        <f t="shared" si="2"/>
        <v xml:space="preserve"> - </v>
      </c>
      <c r="Z26" t="str">
        <f t="shared" si="3"/>
        <v xml:space="preserve"> - </v>
      </c>
      <c r="AC26" t="str">
        <f t="shared" si="4"/>
        <v xml:space="preserve"> - </v>
      </c>
    </row>
    <row r="27" spans="1:29" x14ac:dyDescent="0.25">
      <c r="A27" t="s">
        <v>127</v>
      </c>
      <c r="B27" t="s">
        <v>128</v>
      </c>
      <c r="C27" t="str">
        <f t="shared" si="0"/>
        <v>763100 - Reven s creances com</v>
      </c>
      <c r="D27" t="s">
        <v>101</v>
      </c>
      <c r="E27" t="s">
        <v>102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13676561.960000001</v>
      </c>
      <c r="M27" s="1">
        <v>0</v>
      </c>
      <c r="N27" s="1">
        <v>0</v>
      </c>
      <c r="O27" s="1">
        <v>0</v>
      </c>
      <c r="P27" s="1">
        <v>13676561.960000001</v>
      </c>
      <c r="Q27" t="s">
        <v>76</v>
      </c>
      <c r="R27" t="s">
        <v>121</v>
      </c>
      <c r="S27" t="s">
        <v>122</v>
      </c>
      <c r="T27" t="str">
        <f t="shared" si="1"/>
        <v>7 - Produits</v>
      </c>
      <c r="W27" t="str">
        <f t="shared" si="2"/>
        <v xml:space="preserve"> - </v>
      </c>
      <c r="Z27" t="str">
        <f t="shared" si="3"/>
        <v xml:space="preserve"> - </v>
      </c>
      <c r="AC27" t="str">
        <f t="shared" si="4"/>
        <v xml:space="preserve"> - </v>
      </c>
    </row>
    <row r="28" spans="1:29" x14ac:dyDescent="0.25">
      <c r="A28" t="s">
        <v>129</v>
      </c>
      <c r="B28" t="s">
        <v>130</v>
      </c>
      <c r="C28" t="str">
        <f t="shared" si="0"/>
        <v>766000 - Gains de change</v>
      </c>
      <c r="G28" s="1">
        <v>0</v>
      </c>
      <c r="H28" s="1">
        <v>0</v>
      </c>
      <c r="I28" s="1">
        <v>0</v>
      </c>
      <c r="J28" s="1">
        <v>1.66</v>
      </c>
      <c r="K28" s="1">
        <v>0</v>
      </c>
      <c r="L28" s="1">
        <v>1</v>
      </c>
      <c r="M28" s="1">
        <v>0</v>
      </c>
      <c r="N28" s="1">
        <v>0</v>
      </c>
      <c r="O28" s="1">
        <v>0</v>
      </c>
      <c r="P28" s="1">
        <v>2.66</v>
      </c>
      <c r="Q28" t="s">
        <v>76</v>
      </c>
      <c r="R28" t="s">
        <v>121</v>
      </c>
      <c r="S28" t="s">
        <v>122</v>
      </c>
      <c r="T28" t="str">
        <f t="shared" si="1"/>
        <v>7 - Produits</v>
      </c>
      <c r="W28" t="str">
        <f t="shared" si="2"/>
        <v xml:space="preserve"> - </v>
      </c>
      <c r="Z28" t="str">
        <f t="shared" si="3"/>
        <v xml:space="preserve"> - </v>
      </c>
      <c r="AC28" t="str">
        <f t="shared" si="4"/>
        <v xml:space="preserve"> - </v>
      </c>
    </row>
    <row r="29" spans="1:29" x14ac:dyDescent="0.25">
      <c r="A29" t="s">
        <v>131</v>
      </c>
      <c r="B29" t="s">
        <v>132</v>
      </c>
      <c r="C29" t="str">
        <f t="shared" si="0"/>
        <v>768000 - Aut produits financi</v>
      </c>
      <c r="D29" t="s">
        <v>74</v>
      </c>
      <c r="E29" t="s">
        <v>75</v>
      </c>
      <c r="G29" s="1">
        <v>0</v>
      </c>
      <c r="H29" s="1">
        <v>0</v>
      </c>
      <c r="I29" s="1">
        <v>0</v>
      </c>
      <c r="J29" s="1">
        <v>0.01</v>
      </c>
      <c r="K29" s="1">
        <v>0</v>
      </c>
      <c r="L29" s="1">
        <v>19.850000000000001</v>
      </c>
      <c r="M29" s="1">
        <v>0</v>
      </c>
      <c r="N29" s="1">
        <v>229.33</v>
      </c>
      <c r="O29" s="1">
        <v>0</v>
      </c>
      <c r="P29" s="1">
        <v>249.19000000000003</v>
      </c>
      <c r="Q29" t="s">
        <v>76</v>
      </c>
      <c r="R29" t="s">
        <v>121</v>
      </c>
      <c r="S29" t="s">
        <v>122</v>
      </c>
      <c r="T29" t="str">
        <f t="shared" si="1"/>
        <v>7 - Produits</v>
      </c>
      <c r="W29" t="str">
        <f t="shared" si="2"/>
        <v xml:space="preserve"> - </v>
      </c>
      <c r="Z29" t="str">
        <f t="shared" si="3"/>
        <v xml:space="preserve"> - </v>
      </c>
      <c r="AC29" t="str">
        <f t="shared" si="4"/>
        <v xml:space="preserve"> - </v>
      </c>
    </row>
    <row r="30" spans="1:29" x14ac:dyDescent="0.25">
      <c r="A30" t="s">
        <v>133</v>
      </c>
      <c r="B30" t="s">
        <v>116</v>
      </c>
      <c r="C30" t="str">
        <f t="shared" si="0"/>
        <v>776800 - Ecarts de conversion</v>
      </c>
      <c r="G30" s="1">
        <v>0</v>
      </c>
      <c r="H30" s="1">
        <v>0</v>
      </c>
      <c r="I30" s="1">
        <v>0</v>
      </c>
      <c r="J30" s="1">
        <v>0.1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0.1</v>
      </c>
      <c r="Q30" t="s">
        <v>76</v>
      </c>
      <c r="R30" t="s">
        <v>121</v>
      </c>
      <c r="S30" t="s">
        <v>122</v>
      </c>
      <c r="T30" t="str">
        <f t="shared" si="1"/>
        <v>7 - Produits</v>
      </c>
      <c r="W30" t="str">
        <f t="shared" si="2"/>
        <v xml:space="preserve"> - </v>
      </c>
      <c r="Z30" t="str">
        <f t="shared" si="3"/>
        <v xml:space="preserve"> - </v>
      </c>
      <c r="AC30" t="str">
        <f t="shared" si="4"/>
        <v xml:space="preserve"> - </v>
      </c>
    </row>
    <row r="31" spans="1:29" x14ac:dyDescent="0.25">
      <c r="A31" t="s">
        <v>134</v>
      </c>
      <c r="B31" t="s">
        <v>135</v>
      </c>
      <c r="C31" t="str">
        <f t="shared" si="0"/>
        <v>781740 - Repr prov dep creanc</v>
      </c>
      <c r="D31" t="s">
        <v>136</v>
      </c>
      <c r="E31" t="s">
        <v>137</v>
      </c>
      <c r="G31" s="1">
        <v>0</v>
      </c>
      <c r="H31" s="1">
        <v>0</v>
      </c>
      <c r="I31" s="1">
        <v>0</v>
      </c>
      <c r="J31" s="1">
        <v>266.63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266.63</v>
      </c>
      <c r="Q31" t="s">
        <v>76</v>
      </c>
      <c r="R31" t="s">
        <v>121</v>
      </c>
      <c r="S31" t="s">
        <v>122</v>
      </c>
      <c r="T31" t="str">
        <f t="shared" si="1"/>
        <v>7 - Produits</v>
      </c>
      <c r="W31" t="str">
        <f t="shared" si="2"/>
        <v xml:space="preserve"> - </v>
      </c>
      <c r="Z31" t="str">
        <f t="shared" si="3"/>
        <v xml:space="preserve"> - </v>
      </c>
      <c r="AC31" t="str">
        <f t="shared" si="4"/>
        <v xml:space="preserve"> - </v>
      </c>
    </row>
  </sheetData>
  <phoneticPr fontId="3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Balance</vt:lpstr>
      <vt:lpstr>Donnees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Pascal Robert</cp:lastModifiedBy>
  <cp:lastPrinted>2016-03-01T07:43:21Z</cp:lastPrinted>
  <dcterms:created xsi:type="dcterms:W3CDTF">2014-10-10T13:20:55Z</dcterms:created>
  <dcterms:modified xsi:type="dcterms:W3CDTF">2024-04-08T12:49:49Z</dcterms:modified>
</cp:coreProperties>
</file>