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ECH" sheetId="3" r:id="rId1"/>
    <sheet name="Donnees" sheetId="2" r:id="rId2"/>
  </sheets>
  <calcPr calcId="152511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B2" i="3" s="1"/>
  <c r="D2" i="2" l="1"/>
  <c r="F1" i="2" l="1"/>
  <c r="K1" i="3" s="1"/>
  <c r="D1" i="2"/>
  <c r="B1" i="2"/>
  <c r="B2" i="2" l="1"/>
  <c r="O29" i="2"/>
  <c r="L29" i="2"/>
  <c r="I29" i="2"/>
  <c r="F29" i="2"/>
  <c r="C29" i="2"/>
  <c r="O28" i="2"/>
  <c r="L28" i="2"/>
  <c r="I28" i="2"/>
  <c r="F28" i="2"/>
  <c r="C28" i="2"/>
  <c r="O27" i="2"/>
  <c r="L27" i="2"/>
  <c r="I27" i="2"/>
  <c r="F27" i="2"/>
  <c r="C27" i="2"/>
  <c r="O26" i="2"/>
  <c r="L26" i="2"/>
  <c r="I26" i="2"/>
  <c r="F26" i="2"/>
  <c r="C26" i="2"/>
  <c r="O25" i="2"/>
  <c r="L25" i="2"/>
  <c r="I25" i="2"/>
  <c r="F25" i="2"/>
  <c r="C25" i="2"/>
  <c r="O24" i="2"/>
  <c r="L24" i="2"/>
  <c r="I24" i="2"/>
  <c r="F24" i="2"/>
  <c r="C24" i="2"/>
  <c r="O23" i="2"/>
  <c r="L23" i="2"/>
  <c r="I23" i="2"/>
  <c r="F23" i="2"/>
  <c r="C23" i="2"/>
  <c r="O22" i="2"/>
  <c r="L22" i="2"/>
  <c r="I22" i="2"/>
  <c r="F22" i="2"/>
  <c r="C22" i="2"/>
  <c r="O21" i="2"/>
  <c r="L21" i="2"/>
  <c r="I21" i="2"/>
  <c r="F21" i="2"/>
  <c r="C21" i="2"/>
  <c r="O20" i="2"/>
  <c r="L20" i="2"/>
  <c r="I20" i="2"/>
  <c r="F20" i="2"/>
  <c r="C20" i="2"/>
  <c r="O19" i="2"/>
  <c r="L19" i="2"/>
  <c r="I19" i="2"/>
  <c r="F19" i="2"/>
  <c r="C19" i="2"/>
  <c r="O18" i="2"/>
  <c r="L18" i="2"/>
  <c r="I18" i="2"/>
  <c r="F18" i="2"/>
  <c r="C18" i="2"/>
  <c r="O17" i="2"/>
  <c r="L17" i="2"/>
  <c r="I17" i="2"/>
  <c r="F17" i="2"/>
  <c r="C17" i="2"/>
  <c r="O16" i="2"/>
  <c r="L16" i="2"/>
  <c r="I16" i="2"/>
  <c r="F16" i="2"/>
  <c r="C16" i="2"/>
  <c r="O15" i="2"/>
  <c r="L15" i="2"/>
  <c r="I15" i="2"/>
  <c r="F15" i="2"/>
  <c r="C15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C9" i="2"/>
  <c r="O8" i="2"/>
  <c r="L8" i="2"/>
  <c r="I8" i="2"/>
  <c r="F8" i="2"/>
  <c r="C8" i="2"/>
  <c r="O7" i="2"/>
  <c r="L7" i="2"/>
  <c r="I7" i="2"/>
  <c r="F7" i="2"/>
  <c r="C7" i="2"/>
  <c r="O6" i="2"/>
  <c r="L6" i="2"/>
  <c r="I6" i="2"/>
  <c r="F6" i="2"/>
  <c r="C6" i="2"/>
  <c r="O5" i="2"/>
  <c r="L5" i="2"/>
  <c r="I5" i="2"/>
  <c r="F5" i="2"/>
  <c r="C5" i="2"/>
  <c r="O4" i="2"/>
  <c r="L4" i="2"/>
  <c r="I4" i="2"/>
  <c r="F4" i="2"/>
  <c r="C4" i="2"/>
</calcChain>
</file>

<file path=xl/sharedStrings.xml><?xml version="1.0" encoding="utf-8"?>
<sst xmlns="http://schemas.openxmlformats.org/spreadsheetml/2006/main" count="502" uniqueCount="82">
  <si>
    <t>Étiquettes de lignes</t>
  </si>
  <si>
    <t>Total général</t>
  </si>
  <si>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</si>
  <si>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</si>
  <si>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</si>
  <si>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</si>
  <si>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</si>
  <si>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</si>
  <si>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</si>
  <si>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</si>
  <si>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</si>
  <si>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</si>
  <si>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</si>
  <si>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</si>
  <si>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</si>
  <si>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</si>
  <si>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</si>
  <si>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</si>
  <si>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</si>
  <si>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Valeurs</t>
  </si>
  <si>
    <t xml:space="preserve"> - </t>
  </si>
  <si>
    <t>Totalisation 2</t>
  </si>
  <si>
    <t>Totalisation 5</t>
  </si>
  <si>
    <t>Libellé totalisation 5</t>
  </si>
  <si>
    <t>Totalisation et libellé 5</t>
  </si>
  <si>
    <t>Période début</t>
  </si>
  <si>
    <t>Période fin</t>
  </si>
  <si>
    <t>Capital en cours fin</t>
  </si>
  <si>
    <t>Capital début</t>
  </si>
  <si>
    <t>Taux %</t>
  </si>
  <si>
    <t>Date de début</t>
  </si>
  <si>
    <t>Date de fin</t>
  </si>
  <si>
    <t>Capital remboursé</t>
  </si>
  <si>
    <t>Loyer</t>
  </si>
  <si>
    <t>Intérêts</t>
  </si>
  <si>
    <t>Somme de Loyer</t>
  </si>
  <si>
    <t>Somme de Capital remboursé</t>
  </si>
  <si>
    <t>Somme de Intérêts</t>
  </si>
  <si>
    <t>Taux (%)</t>
  </si>
  <si>
    <t>Catégorie</t>
  </si>
  <si>
    <t>Catégorie :</t>
  </si>
  <si>
    <t>IND</t>
  </si>
  <si>
    <t>Qualiac</t>
  </si>
  <si>
    <t>GECAP</t>
  </si>
  <si>
    <t>GE Capital</t>
  </si>
  <si>
    <t>CNT000000000188</t>
  </si>
  <si>
    <t>01/01/2018</t>
  </si>
  <si>
    <t>28/02/2018</t>
  </si>
  <si>
    <t>3,370000</t>
  </si>
  <si>
    <t>31/12/2020</t>
  </si>
  <si>
    <t>887178</t>
  </si>
  <si>
    <t>DEB</t>
  </si>
  <si>
    <t>27/08/2018</t>
  </si>
  <si>
    <t>C</t>
  </si>
  <si>
    <t>01/03/2018</t>
  </si>
  <si>
    <t>31/05/2018</t>
  </si>
  <si>
    <t>01/06/2018</t>
  </si>
  <si>
    <t>31/08/2018</t>
  </si>
  <si>
    <t>01/09/2018</t>
  </si>
  <si>
    <t>30/11/2018</t>
  </si>
  <si>
    <t>01/12/2018</t>
  </si>
  <si>
    <t>28/02/2019</t>
  </si>
  <si>
    <t>01/03/2019</t>
  </si>
  <si>
    <t>31/05/2019</t>
  </si>
  <si>
    <t>01/06/2019</t>
  </si>
  <si>
    <t>31/08/2019</t>
  </si>
  <si>
    <t>01/09/2019</t>
  </si>
  <si>
    <t>30/11/2019</t>
  </si>
  <si>
    <t>01/12/2019</t>
  </si>
  <si>
    <t>29/02/2020</t>
  </si>
  <si>
    <t>01/03/2020</t>
  </si>
  <si>
    <t>31/05/2020</t>
  </si>
  <si>
    <t>01/06/2020</t>
  </si>
  <si>
    <t>31/08/2020</t>
  </si>
  <si>
    <t>01/09/2020</t>
  </si>
  <si>
    <t>30/11/2020</t>
  </si>
  <si>
    <t>01/12/2020</t>
  </si>
  <si>
    <t>CNT000000000189</t>
  </si>
  <si>
    <t>IND - Qualiac</t>
  </si>
  <si>
    <t>GECAP - GE Capital</t>
  </si>
  <si>
    <t xml:space="preserve">CNT000000000188 - </t>
  </si>
  <si>
    <t xml:space="preserve">CNT000000000189 -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</si>
</sst>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3" borderId="0" xfId="0" applyFill="1" applyAlignment="1">
      <alignment horizontal="left"/>
    </xf>
    <xf numFmtId="0" fontId="0" fillId="0" borderId="0" xfId="0" applyAlignment="1">
      <alignment horizontal="left" indent="1"/>
    </xf>
    <xf numFmtId="0" fontId="0" fillId="0" borderId="2" xfId="0" applyBorder="1" applyAlignment="1"/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Border="1" applyAlignment="1"/>
    <xf numFmtId="0" fontId="0" fillId="3" borderId="0" xfId="0" applyFill="1"/>
    <xf numFmtId="4" fontId="0" fillId="0" borderId="0" xfId="0" applyNumberFormat="1"/>
    <xf numFmtId="4" fontId="0" fillId="3" borderId="0" xfId="0" applyNumberFormat="1" applyFill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6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readingOrder="0"/>
    </dxf>
    <dxf>
      <alignment horizontal="right" readingOrder="0"/>
    </dxf>
    <dxf>
      <numFmt numFmtId="4" formatCode="#,##0.00"/>
    </dxf>
    <dxf>
      <numFmt numFmtId="4" formatCode="#,##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4" formatCode="#,##0.00"/>
    </dxf>
    <dxf>
      <numFmt numFmtId="4" formatCode="#,##0.00"/>
    </dxf>
    <dxf>
      <alignment horizontal="right" readingOrder="0"/>
    </dxf>
    <dxf>
      <alignment horizontal="right" readingOrder="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45"/>
      <tableStyleElement type="totalRow" dxfId="44"/>
      <tableStyleElement type="firstColumn" dxfId="43"/>
      <tableStyleElement type="firstRowSubheading" dxfId="42"/>
      <tableStyleElement type="secondRowSubheading" dxfId="41"/>
      <tableStyleElement type="thirdRowSubheading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596328472224" createdVersion="5" refreshedVersion="5" minRefreshableVersion="3" recordCount="27">
  <cacheSource type="worksheet">
    <worksheetSource ref="A3:W999999" sheet="Donnees"/>
  </cacheSource>
  <cacheFields count="23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IND - Qualiac"/>
        <m/>
        <s v=" -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3">
        <s v="GECAP - GE Capital"/>
        <m/>
        <s v=" - " u="1"/>
      </sharedItems>
    </cacheField>
    <cacheField name="Totalisation 3" numFmtId="0">
      <sharedItems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 count="4">
        <s v="CNT000000000188 - "/>
        <s v="CNT000000000189 - "/>
        <m/>
        <s v=" - " u="1"/>
      </sharedItems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 count="2">
        <s v=" - "/>
        <m/>
      </sharedItems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Période début" numFmtId="0">
      <sharedItems containsBlank="1" count="15">
        <s v="01/01/2018"/>
        <s v="01/03/2018"/>
        <s v="01/06/2018"/>
        <s v="01/09/2018"/>
        <s v="01/12/2018"/>
        <s v="01/03/2019"/>
        <s v="01/06/2019"/>
        <s v="01/09/2019"/>
        <s v="01/12/2019"/>
        <s v="01/03/2020"/>
        <s v="01/06/2020"/>
        <s v="01/09/2020"/>
        <s v="01/12/2020"/>
        <m/>
        <s v=" " u="1"/>
      </sharedItems>
    </cacheField>
    <cacheField name="Période fin" numFmtId="0">
      <sharedItems containsBlank="1" count="15">
        <s v="28/02/2018"/>
        <s v="31/05/2018"/>
        <s v="31/08/2018"/>
        <s v="30/11/2018"/>
        <s v="28/02/2019"/>
        <s v="31/05/2019"/>
        <s v="31/08/2019"/>
        <s v="30/11/2019"/>
        <s v="29/02/2020"/>
        <s v="31/05/2020"/>
        <s v="31/08/2020"/>
        <s v="30/11/2020"/>
        <s v="31/12/2020"/>
        <m/>
        <s v=" " u="1"/>
      </sharedItems>
    </cacheField>
    <cacheField name="Capital en cours fin" numFmtId="0">
      <sharedItems containsString="0" containsBlank="1" containsNumber="1" minValue="0" maxValue="366076.57" count="15">
        <n v="366076.57"/>
        <n v="356775.2"/>
        <n v="347395.47"/>
        <n v="337936.71"/>
        <n v="328398.26"/>
        <n v="318779.45"/>
        <n v="309079.61"/>
        <n v="299298.03999999998"/>
        <n v="289434.06"/>
        <n v="279486.98"/>
        <n v="269456.09000000003"/>
        <n v="259340.69"/>
        <n v="255827.15"/>
        <m/>
        <n v="0" u="1"/>
      </sharedItems>
    </cacheField>
    <cacheField name="Capital début" numFmtId="0">
      <sharedItems containsString="0" containsBlank="1" containsNumber="1" minValue="0" maxValue="372123.19" count="15">
        <n v="372123.19"/>
        <n v="366076.57"/>
        <n v="356775.2"/>
        <n v="347395.47"/>
        <n v="337936.71"/>
        <n v="328398.26"/>
        <n v="318779.45"/>
        <n v="309079.61"/>
        <n v="299298.03999999998"/>
        <n v="289434.06"/>
        <n v="279486.98"/>
        <n v="269456.09000000003"/>
        <n v="259340.69"/>
        <m/>
        <n v="0" u="1"/>
      </sharedItems>
    </cacheField>
    <cacheField name="Taux %" numFmtId="0">
      <sharedItems containsBlank="1" count="3">
        <s v="3,370000"/>
        <m/>
        <s v=" " u="1"/>
      </sharedItems>
    </cacheField>
    <cacheField name="Loyer" numFmtId="0">
      <sharedItems containsString="0" containsBlank="1" containsNumber="1" minValue="4266.1400000000003" maxValue="12385.56"/>
    </cacheField>
    <cacheField name="Capital remboursé" numFmtId="0">
      <sharedItems containsString="0" containsBlank="1" containsNumber="1" minValue="3513.55" maxValue="10115.4"/>
    </cacheField>
    <cacheField name="Intérêts" numFmtId="0">
      <sharedItems containsString="0" containsBlank="1" containsNumber="1" minValue="752.59" maxValue="3084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IND"/>
    <s v="Qualiac"/>
    <x v="0"/>
    <s v="GECAP"/>
    <s v="GE Capital"/>
    <x v="0"/>
    <s v="CNT000000000188"/>
    <m/>
    <x v="0"/>
    <m/>
    <m/>
    <x v="0"/>
    <m/>
    <m/>
    <s v=" - "/>
    <x v="0"/>
    <x v="0"/>
    <x v="0"/>
    <x v="0"/>
    <x v="0"/>
    <n v="8119.43"/>
    <n v="6046.62"/>
    <n v="2072.8000000000002"/>
  </r>
  <r>
    <s v="IND"/>
    <s v="Qualiac"/>
    <x v="0"/>
    <s v="GECAP"/>
    <s v="GE Capital"/>
    <x v="0"/>
    <s v="CNT000000000188"/>
    <m/>
    <x v="0"/>
    <m/>
    <m/>
    <x v="0"/>
    <m/>
    <m/>
    <s v=" - "/>
    <x v="1"/>
    <x v="1"/>
    <x v="1"/>
    <x v="1"/>
    <x v="0"/>
    <n v="12385.56"/>
    <n v="9301.3700000000008"/>
    <n v="3084.2"/>
  </r>
  <r>
    <s v="IND"/>
    <s v="Qualiac"/>
    <x v="0"/>
    <s v="GECAP"/>
    <s v="GE Capital"/>
    <x v="0"/>
    <s v="CNT000000000188"/>
    <m/>
    <x v="0"/>
    <m/>
    <m/>
    <x v="0"/>
    <m/>
    <m/>
    <s v=" - "/>
    <x v="2"/>
    <x v="2"/>
    <x v="2"/>
    <x v="2"/>
    <x v="0"/>
    <n v="12385.56"/>
    <n v="9379.73"/>
    <n v="3005.83"/>
  </r>
  <r>
    <s v="IND"/>
    <s v="Qualiac"/>
    <x v="0"/>
    <s v="GECAP"/>
    <s v="GE Capital"/>
    <x v="0"/>
    <s v="CNT000000000188"/>
    <m/>
    <x v="0"/>
    <m/>
    <m/>
    <x v="0"/>
    <m/>
    <m/>
    <s v=" - "/>
    <x v="3"/>
    <x v="3"/>
    <x v="3"/>
    <x v="3"/>
    <x v="0"/>
    <n v="12385.56"/>
    <n v="9458.76"/>
    <n v="2926.81"/>
  </r>
  <r>
    <s v="IND"/>
    <s v="Qualiac"/>
    <x v="0"/>
    <s v="GECAP"/>
    <s v="GE Capital"/>
    <x v="0"/>
    <s v="CNT000000000188"/>
    <m/>
    <x v="0"/>
    <m/>
    <m/>
    <x v="0"/>
    <m/>
    <m/>
    <s v=" - "/>
    <x v="4"/>
    <x v="4"/>
    <x v="4"/>
    <x v="4"/>
    <x v="0"/>
    <n v="12385.56"/>
    <n v="9538.4500000000007"/>
    <n v="2847.12"/>
  </r>
  <r>
    <s v="IND"/>
    <s v="Qualiac"/>
    <x v="0"/>
    <s v="GECAP"/>
    <s v="GE Capital"/>
    <x v="0"/>
    <s v="CNT000000000188"/>
    <m/>
    <x v="0"/>
    <m/>
    <m/>
    <x v="0"/>
    <m/>
    <m/>
    <s v=" - "/>
    <x v="5"/>
    <x v="5"/>
    <x v="5"/>
    <x v="5"/>
    <x v="0"/>
    <n v="12385.56"/>
    <n v="9618.81"/>
    <n v="2766.76"/>
  </r>
  <r>
    <s v="IND"/>
    <s v="Qualiac"/>
    <x v="0"/>
    <s v="GECAP"/>
    <s v="GE Capital"/>
    <x v="0"/>
    <s v="CNT000000000188"/>
    <m/>
    <x v="0"/>
    <m/>
    <m/>
    <x v="0"/>
    <m/>
    <m/>
    <s v=" - "/>
    <x v="6"/>
    <x v="6"/>
    <x v="6"/>
    <x v="6"/>
    <x v="0"/>
    <n v="12385.56"/>
    <n v="9699.85"/>
    <n v="2685.72"/>
  </r>
  <r>
    <s v="IND"/>
    <s v="Qualiac"/>
    <x v="0"/>
    <s v="GECAP"/>
    <s v="GE Capital"/>
    <x v="0"/>
    <s v="CNT000000000188"/>
    <m/>
    <x v="0"/>
    <m/>
    <m/>
    <x v="0"/>
    <m/>
    <m/>
    <s v=" - "/>
    <x v="7"/>
    <x v="7"/>
    <x v="7"/>
    <x v="7"/>
    <x v="0"/>
    <n v="12385.56"/>
    <n v="9781.57"/>
    <n v="2604"/>
  </r>
  <r>
    <s v="IND"/>
    <s v="Qualiac"/>
    <x v="0"/>
    <s v="GECAP"/>
    <s v="GE Capital"/>
    <x v="0"/>
    <s v="CNT000000000188"/>
    <m/>
    <x v="0"/>
    <m/>
    <m/>
    <x v="0"/>
    <m/>
    <m/>
    <s v=" - "/>
    <x v="8"/>
    <x v="8"/>
    <x v="8"/>
    <x v="8"/>
    <x v="0"/>
    <n v="12385.56"/>
    <n v="9863.98"/>
    <n v="2521.59"/>
  </r>
  <r>
    <s v="IND"/>
    <s v="Qualiac"/>
    <x v="0"/>
    <s v="GECAP"/>
    <s v="GE Capital"/>
    <x v="0"/>
    <s v="CNT000000000188"/>
    <m/>
    <x v="0"/>
    <m/>
    <m/>
    <x v="0"/>
    <m/>
    <m/>
    <s v=" - "/>
    <x v="9"/>
    <x v="9"/>
    <x v="9"/>
    <x v="9"/>
    <x v="0"/>
    <n v="12385.56"/>
    <n v="9947.08"/>
    <n v="2438.48"/>
  </r>
  <r>
    <s v="IND"/>
    <s v="Qualiac"/>
    <x v="0"/>
    <s v="GECAP"/>
    <s v="GE Capital"/>
    <x v="0"/>
    <s v="CNT000000000188"/>
    <m/>
    <x v="0"/>
    <m/>
    <m/>
    <x v="0"/>
    <m/>
    <m/>
    <s v=" - "/>
    <x v="10"/>
    <x v="10"/>
    <x v="10"/>
    <x v="10"/>
    <x v="0"/>
    <n v="12385.56"/>
    <n v="10030.89"/>
    <n v="2354.6799999999998"/>
  </r>
  <r>
    <s v="IND"/>
    <s v="Qualiac"/>
    <x v="0"/>
    <s v="GECAP"/>
    <s v="GE Capital"/>
    <x v="0"/>
    <s v="CNT000000000188"/>
    <m/>
    <x v="0"/>
    <m/>
    <m/>
    <x v="0"/>
    <m/>
    <m/>
    <s v=" - "/>
    <x v="11"/>
    <x v="11"/>
    <x v="11"/>
    <x v="11"/>
    <x v="0"/>
    <n v="12385.56"/>
    <n v="10115.4"/>
    <n v="2270.17"/>
  </r>
  <r>
    <s v="IND"/>
    <s v="Qualiac"/>
    <x v="0"/>
    <s v="GECAP"/>
    <s v="GE Capital"/>
    <x v="0"/>
    <s v="CNT000000000188"/>
    <m/>
    <x v="0"/>
    <m/>
    <m/>
    <x v="0"/>
    <m/>
    <m/>
    <s v=" - "/>
    <x v="12"/>
    <x v="12"/>
    <x v="12"/>
    <x v="12"/>
    <x v="0"/>
    <n v="4266.1400000000003"/>
    <n v="3513.55"/>
    <n v="752.59"/>
  </r>
  <r>
    <s v="IND"/>
    <s v="Qualiac"/>
    <x v="0"/>
    <s v="GECAP"/>
    <s v="GE Capital"/>
    <x v="0"/>
    <s v="CNT000000000189"/>
    <m/>
    <x v="1"/>
    <m/>
    <m/>
    <x v="0"/>
    <m/>
    <m/>
    <s v=" - "/>
    <x v="0"/>
    <x v="0"/>
    <x v="0"/>
    <x v="0"/>
    <x v="0"/>
    <n v="8119.43"/>
    <n v="6046.62"/>
    <n v="2072.8000000000002"/>
  </r>
  <r>
    <s v="IND"/>
    <s v="Qualiac"/>
    <x v="0"/>
    <s v="GECAP"/>
    <s v="GE Capital"/>
    <x v="0"/>
    <s v="CNT000000000189"/>
    <m/>
    <x v="1"/>
    <m/>
    <m/>
    <x v="0"/>
    <m/>
    <m/>
    <s v=" - "/>
    <x v="1"/>
    <x v="1"/>
    <x v="1"/>
    <x v="1"/>
    <x v="0"/>
    <n v="12385.56"/>
    <n v="9301.3700000000008"/>
    <n v="3084.2"/>
  </r>
  <r>
    <s v="IND"/>
    <s v="Qualiac"/>
    <x v="0"/>
    <s v="GECAP"/>
    <s v="GE Capital"/>
    <x v="0"/>
    <s v="CNT000000000189"/>
    <m/>
    <x v="1"/>
    <m/>
    <m/>
    <x v="0"/>
    <m/>
    <m/>
    <s v=" - "/>
    <x v="2"/>
    <x v="2"/>
    <x v="2"/>
    <x v="2"/>
    <x v="0"/>
    <n v="12385.56"/>
    <n v="9379.73"/>
    <n v="3005.83"/>
  </r>
  <r>
    <s v="IND"/>
    <s v="Qualiac"/>
    <x v="0"/>
    <s v="GECAP"/>
    <s v="GE Capital"/>
    <x v="0"/>
    <s v="CNT000000000189"/>
    <m/>
    <x v="1"/>
    <m/>
    <m/>
    <x v="0"/>
    <m/>
    <m/>
    <s v=" - "/>
    <x v="3"/>
    <x v="3"/>
    <x v="3"/>
    <x v="3"/>
    <x v="0"/>
    <n v="12385.56"/>
    <n v="9458.76"/>
    <n v="2926.81"/>
  </r>
  <r>
    <s v="IND"/>
    <s v="Qualiac"/>
    <x v="0"/>
    <s v="GECAP"/>
    <s v="GE Capital"/>
    <x v="0"/>
    <s v="CNT000000000189"/>
    <m/>
    <x v="1"/>
    <m/>
    <m/>
    <x v="0"/>
    <m/>
    <m/>
    <s v=" - "/>
    <x v="4"/>
    <x v="4"/>
    <x v="4"/>
    <x v="4"/>
    <x v="0"/>
    <n v="12385.56"/>
    <n v="9538.4500000000007"/>
    <n v="2847.12"/>
  </r>
  <r>
    <s v="IND"/>
    <s v="Qualiac"/>
    <x v="0"/>
    <s v="GECAP"/>
    <s v="GE Capital"/>
    <x v="0"/>
    <s v="CNT000000000189"/>
    <m/>
    <x v="1"/>
    <m/>
    <m/>
    <x v="0"/>
    <m/>
    <m/>
    <s v=" - "/>
    <x v="5"/>
    <x v="5"/>
    <x v="5"/>
    <x v="5"/>
    <x v="0"/>
    <n v="12385.56"/>
    <n v="9618.81"/>
    <n v="2766.76"/>
  </r>
  <r>
    <s v="IND"/>
    <s v="Qualiac"/>
    <x v="0"/>
    <s v="GECAP"/>
    <s v="GE Capital"/>
    <x v="0"/>
    <s v="CNT000000000189"/>
    <m/>
    <x v="1"/>
    <m/>
    <m/>
    <x v="0"/>
    <m/>
    <m/>
    <s v=" - "/>
    <x v="6"/>
    <x v="6"/>
    <x v="6"/>
    <x v="6"/>
    <x v="0"/>
    <n v="12385.56"/>
    <n v="9699.85"/>
    <n v="2685.72"/>
  </r>
  <r>
    <s v="IND"/>
    <s v="Qualiac"/>
    <x v="0"/>
    <s v="GECAP"/>
    <s v="GE Capital"/>
    <x v="0"/>
    <s v="CNT000000000189"/>
    <m/>
    <x v="1"/>
    <m/>
    <m/>
    <x v="0"/>
    <m/>
    <m/>
    <s v=" - "/>
    <x v="7"/>
    <x v="7"/>
    <x v="7"/>
    <x v="7"/>
    <x v="0"/>
    <n v="12385.56"/>
    <n v="9781.57"/>
    <n v="2604"/>
  </r>
  <r>
    <s v="IND"/>
    <s v="Qualiac"/>
    <x v="0"/>
    <s v="GECAP"/>
    <s v="GE Capital"/>
    <x v="0"/>
    <s v="CNT000000000189"/>
    <m/>
    <x v="1"/>
    <m/>
    <m/>
    <x v="0"/>
    <m/>
    <m/>
    <s v=" - "/>
    <x v="8"/>
    <x v="8"/>
    <x v="8"/>
    <x v="8"/>
    <x v="0"/>
    <n v="12385.56"/>
    <n v="9863.98"/>
    <n v="2521.59"/>
  </r>
  <r>
    <s v="IND"/>
    <s v="Qualiac"/>
    <x v="0"/>
    <s v="GECAP"/>
    <s v="GE Capital"/>
    <x v="0"/>
    <s v="CNT000000000189"/>
    <m/>
    <x v="1"/>
    <m/>
    <m/>
    <x v="0"/>
    <m/>
    <m/>
    <s v=" - "/>
    <x v="9"/>
    <x v="9"/>
    <x v="9"/>
    <x v="9"/>
    <x v="0"/>
    <n v="12385.56"/>
    <n v="9947.08"/>
    <n v="2438.48"/>
  </r>
  <r>
    <s v="IND"/>
    <s v="Qualiac"/>
    <x v="0"/>
    <s v="GECAP"/>
    <s v="GE Capital"/>
    <x v="0"/>
    <s v="CNT000000000189"/>
    <m/>
    <x v="1"/>
    <m/>
    <m/>
    <x v="0"/>
    <m/>
    <m/>
    <s v=" - "/>
    <x v="10"/>
    <x v="10"/>
    <x v="10"/>
    <x v="10"/>
    <x v="0"/>
    <n v="12385.56"/>
    <n v="10030.89"/>
    <n v="2354.6799999999998"/>
  </r>
  <r>
    <s v="IND"/>
    <s v="Qualiac"/>
    <x v="0"/>
    <s v="GECAP"/>
    <s v="GE Capital"/>
    <x v="0"/>
    <s v="CNT000000000189"/>
    <m/>
    <x v="1"/>
    <m/>
    <m/>
    <x v="0"/>
    <m/>
    <m/>
    <s v=" - "/>
    <x v="11"/>
    <x v="11"/>
    <x v="11"/>
    <x v="11"/>
    <x v="0"/>
    <n v="12385.56"/>
    <n v="10115.4"/>
    <n v="2270.17"/>
  </r>
  <r>
    <s v="IND"/>
    <s v="Qualiac"/>
    <x v="0"/>
    <s v="GECAP"/>
    <s v="GE Capital"/>
    <x v="0"/>
    <s v="CNT000000000189"/>
    <m/>
    <x v="1"/>
    <m/>
    <m/>
    <x v="0"/>
    <m/>
    <m/>
    <s v=" - "/>
    <x v="12"/>
    <x v="12"/>
    <x v="12"/>
    <x v="12"/>
    <x v="0"/>
    <n v="4266.1400000000003"/>
    <n v="3513.55"/>
    <n v="752.59"/>
  </r>
  <r>
    <m/>
    <m/>
    <x v="1"/>
    <m/>
    <m/>
    <x v="1"/>
    <m/>
    <m/>
    <x v="2"/>
    <m/>
    <m/>
    <x v="1"/>
    <m/>
    <m/>
    <m/>
    <x v="13"/>
    <x v="13"/>
    <x v="13"/>
    <x v="13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3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J40" firstHeaderRow="1" firstDataRow="2" firstDataCol="6"/>
  <pivotFields count="23"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showAll="0">
      <items count="5">
        <item m="1" x="3"/>
        <item x="2"/>
        <item x="0"/>
        <item x="1"/>
        <item t="default"/>
      </items>
    </pivotField>
    <pivotField compact="0" outline="0" showAll="0"/>
    <pivotField compact="0" outline="0" showAll="0"/>
    <pivotField axis="axisRow" compact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5">
        <item m="1" x="14"/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15">
        <item m="1" x="14"/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15">
        <item x="13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15">
        <item x="13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showAll="0" defaultSubtotal="0">
      <items count="3">
        <item x="1"/>
        <item m="1" x="2"/>
        <item x="0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9">
    <field x="2"/>
    <field x="5"/>
    <field x="8"/>
    <field x="11"/>
    <field x="15"/>
    <field x="16"/>
    <field x="17"/>
    <field x="18"/>
    <field x="19"/>
  </rowFields>
  <rowItems count="33">
    <i>
      <x v="2"/>
    </i>
    <i r="1">
      <x v="2"/>
    </i>
    <i r="2">
      <x v="2"/>
    </i>
    <i r="3">
      <x/>
    </i>
    <i r="4">
      <x v="2"/>
      <x v="2"/>
      <x v="2"/>
      <x v="2"/>
      <x v="2"/>
    </i>
    <i r="4">
      <x v="3"/>
      <x v="3"/>
      <x v="3"/>
      <x v="3"/>
      <x v="2"/>
    </i>
    <i r="4">
      <x v="4"/>
      <x v="4"/>
      <x v="4"/>
      <x v="4"/>
      <x v="2"/>
    </i>
    <i r="4">
      <x v="5"/>
      <x v="5"/>
      <x v="5"/>
      <x v="5"/>
      <x v="2"/>
    </i>
    <i r="4">
      <x v="6"/>
      <x v="6"/>
      <x v="6"/>
      <x v="6"/>
      <x v="2"/>
    </i>
    <i r="4">
      <x v="7"/>
      <x v="7"/>
      <x v="7"/>
      <x v="7"/>
      <x v="2"/>
    </i>
    <i r="4">
      <x v="8"/>
      <x v="8"/>
      <x v="8"/>
      <x v="8"/>
      <x v="2"/>
    </i>
    <i r="4">
      <x v="9"/>
      <x v="9"/>
      <x v="9"/>
      <x v="9"/>
      <x v="2"/>
    </i>
    <i r="4">
      <x v="10"/>
      <x v="10"/>
      <x v="10"/>
      <x v="10"/>
      <x v="2"/>
    </i>
    <i r="4">
      <x v="11"/>
      <x v="11"/>
      <x v="11"/>
      <x v="11"/>
      <x v="2"/>
    </i>
    <i r="4">
      <x v="12"/>
      <x v="12"/>
      <x v="12"/>
      <x v="12"/>
      <x v="2"/>
    </i>
    <i r="4">
      <x v="13"/>
      <x v="13"/>
      <x v="13"/>
      <x v="13"/>
      <x v="2"/>
    </i>
    <i r="4">
      <x v="14"/>
      <x v="14"/>
      <x v="14"/>
      <x v="14"/>
      <x v="2"/>
    </i>
    <i r="2">
      <x v="3"/>
    </i>
    <i r="3">
      <x/>
    </i>
    <i r="4">
      <x v="2"/>
      <x v="2"/>
      <x v="2"/>
      <x v="2"/>
      <x v="2"/>
    </i>
    <i r="4">
      <x v="3"/>
      <x v="3"/>
      <x v="3"/>
      <x v="3"/>
      <x v="2"/>
    </i>
    <i r="4">
      <x v="4"/>
      <x v="4"/>
      <x v="4"/>
      <x v="4"/>
      <x v="2"/>
    </i>
    <i r="4">
      <x v="5"/>
      <x v="5"/>
      <x v="5"/>
      <x v="5"/>
      <x v="2"/>
    </i>
    <i r="4">
      <x v="6"/>
      <x v="6"/>
      <x v="6"/>
      <x v="6"/>
      <x v="2"/>
    </i>
    <i r="4">
      <x v="7"/>
      <x v="7"/>
      <x v="7"/>
      <x v="7"/>
      <x v="2"/>
    </i>
    <i r="4">
      <x v="8"/>
      <x v="8"/>
      <x v="8"/>
      <x v="8"/>
      <x v="2"/>
    </i>
    <i r="4">
      <x v="9"/>
      <x v="9"/>
      <x v="9"/>
      <x v="9"/>
      <x v="2"/>
    </i>
    <i r="4">
      <x v="10"/>
      <x v="10"/>
      <x v="10"/>
      <x v="10"/>
      <x v="2"/>
    </i>
    <i r="4">
      <x v="11"/>
      <x v="11"/>
      <x v="11"/>
      <x v="11"/>
      <x v="2"/>
    </i>
    <i r="4">
      <x v="12"/>
      <x v="12"/>
      <x v="12"/>
      <x v="12"/>
      <x v="2"/>
    </i>
    <i r="4">
      <x v="13"/>
      <x v="13"/>
      <x v="13"/>
      <x v="13"/>
      <x v="2"/>
    </i>
    <i r="4">
      <x v="14"/>
      <x v="14"/>
      <x v="14"/>
      <x v="14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Loyer" fld="20" baseField="19" baseItem="1" numFmtId="4"/>
    <dataField name="Somme de Capital remboursé" fld="21" baseField="19" baseItem="1" numFmtId="4"/>
    <dataField name="Somme de Intérêts" fld="22" baseField="19" baseItem="1" numFmtId="4"/>
  </dataFields>
  <formats count="17">
    <format dxfId="39">
      <pivotArea dataOnly="0" outline="0" fieldPosition="0">
        <references count="2">
          <reference field="11" count="1" selected="0">
            <x v="0"/>
          </reference>
          <reference field="15" count="1">
            <x v="0"/>
          </reference>
        </references>
      </pivotArea>
    </format>
    <format dxfId="38">
      <pivotArea dataOnly="0" labelOnly="1" fieldPosition="0">
        <references count="1">
          <reference field="15" count="0"/>
        </references>
      </pivotArea>
    </format>
    <format dxfId="37">
      <pivotArea dataOnly="0" outline="0" fieldPosition="0">
        <references count="3">
          <reference field="11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36">
      <pivotArea field="19" type="button" dataOnly="0" labelOnly="1" outline="0" axis="axisRow" fieldPosition="8"/>
    </format>
    <format dxfId="35">
      <pivotArea dataOnly="0" labelOnly="1" fieldPosition="0">
        <references count="1">
          <reference field="18" count="0"/>
        </references>
      </pivotArea>
    </format>
    <format dxfId="34">
      <pivotArea dataOnly="0" labelOnly="1" fieldPosition="0">
        <references count="1">
          <reference field="17" count="0"/>
        </references>
      </pivotArea>
    </format>
    <format dxfId="33">
      <pivotArea dataOnly="0" labelOnly="1" fieldPosition="0">
        <references count="1">
          <reference field="16" count="0"/>
        </references>
      </pivotArea>
    </format>
    <format dxfId="32">
      <pivotArea outline="0" fieldPosition="0">
        <references count="1">
          <reference field="4294967294" count="1">
            <x v="0"/>
          </reference>
        </references>
      </pivotArea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2"/>
          </reference>
        </references>
      </pivotArea>
    </format>
    <format dxfId="29">
      <pivotArea dataOnly="0" labelOnly="1" fieldPosition="0">
        <references count="1">
          <reference field="17" count="0"/>
        </references>
      </pivotArea>
    </format>
    <format dxfId="28">
      <pivotArea dataOnly="0" labelOnly="1" fieldPosition="0">
        <references count="1">
          <reference field="18" count="0"/>
        </references>
      </pivotArea>
    </format>
    <format dxfId="27">
      <pivotArea dataOnly="0" labelOnly="1" fieldPosition="0">
        <references count="1">
          <reference field="18" count="0"/>
        </references>
      </pivotArea>
    </format>
    <format dxfId="26">
      <pivotArea dataOnly="0" labelOnly="1" fieldPosition="0">
        <references count="1">
          <reference field="17" count="0"/>
        </references>
      </pivotArea>
    </format>
    <format dxfId="25">
      <pivotArea dataOnly="0" labelOnly="1" fieldPosition="0">
        <references count="1">
          <reference field="17" count="0"/>
        </references>
      </pivotArea>
    </format>
    <format dxfId="24">
      <pivotArea dataOnly="0" labelOnly="1" fieldPosition="0">
        <references count="1">
          <reference field="18" count="0"/>
        </references>
      </pivotArea>
    </format>
    <format dxfId="23">
      <pivotArea dataOnly="0" labelOnly="1" fieldPosition="0">
        <references count="1">
          <reference field="19" count="0"/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2.42578125" bestFit="1" customWidth="1" collapsed="1"/>
    <col min="3" max="3" width="17.7109375" customWidth="1" collapsed="1"/>
    <col min="4" max="4" width="18.85546875" customWidth="1" collapsed="1"/>
    <col min="5" max="5" width="21.85546875" customWidth="1" collapsed="1"/>
    <col min="6" max="6" width="21.42578125" customWidth="1" collapsed="1"/>
    <col min="7" max="7" width="13.85546875" customWidth="1" collapsed="1"/>
    <col min="8" max="8" width="25.28515625" customWidth="1" collapsed="1"/>
    <col min="9" max="10" width="26.7109375" customWidth="1" collapsed="1"/>
    <col min="11" max="11" width="26.42578125" customWidth="1" collapsed="1"/>
    <col min="12" max="12" width="23.28515625" customWidth="1" collapsed="1"/>
    <col min="13" max="13" width="14.42578125" customWidth="1" collapsed="1"/>
    <col min="14" max="14" width="17.5703125" customWidth="1" collapsed="1"/>
    <col min="15" max="15" width="19.140625" customWidth="1" collapsed="1"/>
    <col min="16" max="16" width="19" customWidth="1" collapsed="1"/>
    <col min="17" max="23" width="19.140625" customWidth="1" collapsed="1"/>
  </cols>
  <sheetData>
    <row r="1" spans="2:22" x14ac:dyDescent="0.25">
      <c r="B1" s="9"/>
      <c r="C1" s="9"/>
      <c r="D1" s="9"/>
      <c r="E1" s="9"/>
      <c r="F1" s="8"/>
      <c r="K1" t="str">
        <f>CONCATENATE("Edité au : ",Donnees!F1)</f>
        <v>Edité au : 27/08/2018</v>
      </c>
      <c r="T1" s="9"/>
      <c r="U1" s="9"/>
      <c r="V1" s="9"/>
    </row>
    <row r="2" spans="2:22" x14ac:dyDescent="0.25">
      <c r="B2" s="25" t="str">
        <f>CONCATENATE("Echéancier ",Donnees!F2," du ",Donnees!$X$4," au ",Donnees!$Y$4,)</f>
        <v>Echéancier contrat du 01/01/2018 au 31/12/2020</v>
      </c>
      <c r="C2" s="25"/>
      <c r="D2" s="25"/>
      <c r="E2" s="25"/>
      <c r="F2" s="25"/>
      <c r="G2" s="25"/>
      <c r="H2" s="25"/>
      <c r="I2" s="25"/>
      <c r="J2" s="2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2:22" ht="15.75" thickBot="1" x14ac:dyDescent="0.3">
      <c r="B3" s="13"/>
      <c r="C3" s="13"/>
      <c r="D3" s="19"/>
      <c r="E3" s="13"/>
      <c r="F3" s="13"/>
    </row>
    <row r="4" spans="2:22" ht="21.75" customHeight="1" x14ac:dyDescent="0.25">
      <c r="B4" s="28"/>
      <c r="C4" s="23" t="s">
        <v>25</v>
      </c>
      <c r="D4" s="26" t="s">
        <v>26</v>
      </c>
      <c r="E4" s="26" t="s">
        <v>27</v>
      </c>
      <c r="F4" s="26" t="s">
        <v>28</v>
      </c>
      <c r="G4" s="26" t="s">
        <v>38</v>
      </c>
      <c r="H4" s="26" t="s">
        <v>33</v>
      </c>
      <c r="I4" s="26" t="s">
        <v>32</v>
      </c>
      <c r="J4" s="26" t="s">
        <v>34</v>
      </c>
    </row>
    <row r="5" spans="2:22" ht="21.75" customHeight="1" thickBot="1" x14ac:dyDescent="0.3">
      <c r="B5" s="29"/>
      <c r="C5" s="24"/>
      <c r="D5" s="27"/>
      <c r="E5" s="27"/>
      <c r="F5" s="27"/>
      <c r="G5" s="27"/>
      <c r="H5" s="27"/>
      <c r="I5" s="27"/>
      <c r="J5" s="27"/>
    </row>
    <row r="6" spans="2:22" ht="15" hidden="1" customHeight="1" x14ac:dyDescent="0.25">
      <c r="H6" s="2" t="s">
        <v>19</v>
      </c>
    </row>
    <row r="7" spans="2:22" ht="15" hidden="1" customHeight="1" x14ac:dyDescent="0.25">
      <c r="B7" s="2" t="s">
        <v>0</v>
      </c>
      <c r="C7" s="2" t="s">
        <v>25</v>
      </c>
      <c r="D7" s="2" t="s">
        <v>26</v>
      </c>
      <c r="E7" s="2" t="s">
        <v>27</v>
      </c>
      <c r="F7" s="2" t="s">
        <v>28</v>
      </c>
      <c r="G7" s="20" t="s">
        <v>29</v>
      </c>
      <c r="H7" t="s">
        <v>35</v>
      </c>
      <c r="I7" t="s">
        <v>36</v>
      </c>
      <c r="J7" t="s">
        <v>37</v>
      </c>
    </row>
    <row r="8" spans="2:22" x14ac:dyDescent="0.25">
      <c r="B8" s="3" t="s">
        <v>78</v>
      </c>
      <c r="H8" s="21">
        <v>297253.46000000002</v>
      </c>
      <c r="I8" s="21">
        <v>232592.12000000002</v>
      </c>
      <c r="J8" s="21">
        <v>64661.5</v>
      </c>
    </row>
    <row r="9" spans="2:22" x14ac:dyDescent="0.25">
      <c r="B9" s="12" t="s">
        <v>79</v>
      </c>
      <c r="H9" s="21">
        <v>297253.46000000002</v>
      </c>
      <c r="I9" s="21">
        <v>232592.12000000002</v>
      </c>
      <c r="J9" s="21">
        <v>64661.5</v>
      </c>
    </row>
    <row r="10" spans="2:22" x14ac:dyDescent="0.25">
      <c r="B10" s="17" t="s">
        <v>80</v>
      </c>
      <c r="H10" s="21">
        <v>148626.73000000001</v>
      </c>
      <c r="I10" s="21">
        <v>116296.06</v>
      </c>
      <c r="J10" s="21">
        <v>32330.749999999996</v>
      </c>
    </row>
    <row r="11" spans="2:22" x14ac:dyDescent="0.25">
      <c r="B11" s="18" t="s">
        <v>20</v>
      </c>
      <c r="H11" s="21">
        <v>148626.73000000001</v>
      </c>
      <c r="I11" s="21">
        <v>116296.06</v>
      </c>
      <c r="J11" s="21">
        <v>32330.749999999996</v>
      </c>
    </row>
    <row r="12" spans="2:22" x14ac:dyDescent="0.25">
      <c r="C12" s="11" t="s">
        <v>46</v>
      </c>
      <c r="D12" s="11" t="s">
        <v>47</v>
      </c>
      <c r="E12" s="22">
        <v>366076.57</v>
      </c>
      <c r="F12" s="22">
        <v>372123.19</v>
      </c>
      <c r="G12" s="3" t="s">
        <v>48</v>
      </c>
      <c r="H12" s="21">
        <v>8119.43</v>
      </c>
      <c r="I12" s="21">
        <v>6046.62</v>
      </c>
      <c r="J12" s="21">
        <v>2072.8000000000002</v>
      </c>
    </row>
    <row r="13" spans="2:22" x14ac:dyDescent="0.25">
      <c r="C13" s="11" t="s">
        <v>54</v>
      </c>
      <c r="D13" s="11" t="s">
        <v>55</v>
      </c>
      <c r="E13" s="22">
        <v>356775.2</v>
      </c>
      <c r="F13" s="22">
        <v>366076.57</v>
      </c>
      <c r="G13" s="3" t="s">
        <v>48</v>
      </c>
      <c r="H13" s="21">
        <v>12385.56</v>
      </c>
      <c r="I13" s="21">
        <v>9301.3700000000008</v>
      </c>
      <c r="J13" s="21">
        <v>3084.2</v>
      </c>
    </row>
    <row r="14" spans="2:22" x14ac:dyDescent="0.25">
      <c r="C14" s="11" t="s">
        <v>56</v>
      </c>
      <c r="D14" s="11" t="s">
        <v>57</v>
      </c>
      <c r="E14" s="22">
        <v>347395.47</v>
      </c>
      <c r="F14" s="22">
        <v>356775.2</v>
      </c>
      <c r="G14" s="3" t="s">
        <v>48</v>
      </c>
      <c r="H14" s="21">
        <v>12385.56</v>
      </c>
      <c r="I14" s="21">
        <v>9379.73</v>
      </c>
      <c r="J14" s="21">
        <v>3005.83</v>
      </c>
    </row>
    <row r="15" spans="2:22" x14ac:dyDescent="0.25">
      <c r="C15" s="11" t="s">
        <v>58</v>
      </c>
      <c r="D15" s="11" t="s">
        <v>59</v>
      </c>
      <c r="E15" s="22">
        <v>337936.71</v>
      </c>
      <c r="F15" s="22">
        <v>347395.47</v>
      </c>
      <c r="G15" s="3" t="s">
        <v>48</v>
      </c>
      <c r="H15" s="21">
        <v>12385.56</v>
      </c>
      <c r="I15" s="21">
        <v>9458.76</v>
      </c>
      <c r="J15" s="21">
        <v>2926.81</v>
      </c>
    </row>
    <row r="16" spans="2:22" x14ac:dyDescent="0.25">
      <c r="C16" s="11" t="s">
        <v>60</v>
      </c>
      <c r="D16" s="11" t="s">
        <v>61</v>
      </c>
      <c r="E16" s="22">
        <v>328398.26</v>
      </c>
      <c r="F16" s="22">
        <v>337936.71</v>
      </c>
      <c r="G16" s="3" t="s">
        <v>48</v>
      </c>
      <c r="H16" s="21">
        <v>12385.56</v>
      </c>
      <c r="I16" s="21">
        <v>9538.4500000000007</v>
      </c>
      <c r="J16" s="21">
        <v>2847.12</v>
      </c>
    </row>
    <row r="17" spans="2:10" x14ac:dyDescent="0.25">
      <c r="C17" s="11" t="s">
        <v>62</v>
      </c>
      <c r="D17" s="11" t="s">
        <v>63</v>
      </c>
      <c r="E17" s="22">
        <v>318779.45</v>
      </c>
      <c r="F17" s="22">
        <v>328398.26</v>
      </c>
      <c r="G17" s="3" t="s">
        <v>48</v>
      </c>
      <c r="H17" s="21">
        <v>12385.56</v>
      </c>
      <c r="I17" s="21">
        <v>9618.81</v>
      </c>
      <c r="J17" s="21">
        <v>2766.76</v>
      </c>
    </row>
    <row r="18" spans="2:10" x14ac:dyDescent="0.25">
      <c r="C18" s="11" t="s">
        <v>64</v>
      </c>
      <c r="D18" s="11" t="s">
        <v>65</v>
      </c>
      <c r="E18" s="22">
        <v>309079.61</v>
      </c>
      <c r="F18" s="22">
        <v>318779.45</v>
      </c>
      <c r="G18" s="3" t="s">
        <v>48</v>
      </c>
      <c r="H18" s="21">
        <v>12385.56</v>
      </c>
      <c r="I18" s="21">
        <v>9699.85</v>
      </c>
      <c r="J18" s="21">
        <v>2685.72</v>
      </c>
    </row>
    <row r="19" spans="2:10" x14ac:dyDescent="0.25">
      <c r="C19" s="11" t="s">
        <v>66</v>
      </c>
      <c r="D19" s="11" t="s">
        <v>67</v>
      </c>
      <c r="E19" s="22">
        <v>299298.03999999998</v>
      </c>
      <c r="F19" s="22">
        <v>309079.61</v>
      </c>
      <c r="G19" s="3" t="s">
        <v>48</v>
      </c>
      <c r="H19" s="21">
        <v>12385.56</v>
      </c>
      <c r="I19" s="21">
        <v>9781.57</v>
      </c>
      <c r="J19" s="21">
        <v>2604</v>
      </c>
    </row>
    <row r="20" spans="2:10" x14ac:dyDescent="0.25">
      <c r="C20" s="11" t="s">
        <v>68</v>
      </c>
      <c r="D20" s="11" t="s">
        <v>69</v>
      </c>
      <c r="E20" s="22">
        <v>289434.06</v>
      </c>
      <c r="F20" s="22">
        <v>299298.03999999998</v>
      </c>
      <c r="G20" s="3" t="s">
        <v>48</v>
      </c>
      <c r="H20" s="21">
        <v>12385.56</v>
      </c>
      <c r="I20" s="21">
        <v>9863.98</v>
      </c>
      <c r="J20" s="21">
        <v>2521.59</v>
      </c>
    </row>
    <row r="21" spans="2:10" x14ac:dyDescent="0.25">
      <c r="C21" s="11" t="s">
        <v>70</v>
      </c>
      <c r="D21" s="11" t="s">
        <v>71</v>
      </c>
      <c r="E21" s="22">
        <v>279486.98</v>
      </c>
      <c r="F21" s="22">
        <v>289434.06</v>
      </c>
      <c r="G21" s="3" t="s">
        <v>48</v>
      </c>
      <c r="H21" s="21">
        <v>12385.56</v>
      </c>
      <c r="I21" s="21">
        <v>9947.08</v>
      </c>
      <c r="J21" s="21">
        <v>2438.48</v>
      </c>
    </row>
    <row r="22" spans="2:10" x14ac:dyDescent="0.25">
      <c r="C22" s="11" t="s">
        <v>72</v>
      </c>
      <c r="D22" s="11" t="s">
        <v>73</v>
      </c>
      <c r="E22" s="22">
        <v>269456.09000000003</v>
      </c>
      <c r="F22" s="22">
        <v>279486.98</v>
      </c>
      <c r="G22" s="3" t="s">
        <v>48</v>
      </c>
      <c r="H22" s="21">
        <v>12385.56</v>
      </c>
      <c r="I22" s="21">
        <v>10030.89</v>
      </c>
      <c r="J22" s="21">
        <v>2354.6799999999998</v>
      </c>
    </row>
    <row r="23" spans="2:10" x14ac:dyDescent="0.25">
      <c r="C23" s="11" t="s">
        <v>74</v>
      </c>
      <c r="D23" s="11" t="s">
        <v>75</v>
      </c>
      <c r="E23" s="22">
        <v>259340.69</v>
      </c>
      <c r="F23" s="22">
        <v>269456.09000000003</v>
      </c>
      <c r="G23" s="3" t="s">
        <v>48</v>
      </c>
      <c r="H23" s="21">
        <v>12385.56</v>
      </c>
      <c r="I23" s="21">
        <v>10115.4</v>
      </c>
      <c r="J23" s="21">
        <v>2270.17</v>
      </c>
    </row>
    <row r="24" spans="2:10" x14ac:dyDescent="0.25">
      <c r="C24" s="11" t="s">
        <v>76</v>
      </c>
      <c r="D24" s="11" t="s">
        <v>49</v>
      </c>
      <c r="E24" s="22">
        <v>255827.15</v>
      </c>
      <c r="F24" s="22">
        <v>259340.69</v>
      </c>
      <c r="G24" s="3" t="s">
        <v>48</v>
      </c>
      <c r="H24" s="21">
        <v>4266.1400000000003</v>
      </c>
      <c r="I24" s="21">
        <v>3513.55</v>
      </c>
      <c r="J24" s="21">
        <v>752.59</v>
      </c>
    </row>
    <row r="25" spans="2:10" x14ac:dyDescent="0.25">
      <c r="B25" s="17" t="s">
        <v>81</v>
      </c>
      <c r="H25" s="21">
        <v>148626.73000000001</v>
      </c>
      <c r="I25" s="21">
        <v>116296.06</v>
      </c>
      <c r="J25" s="21">
        <v>32330.749999999996</v>
      </c>
    </row>
    <row r="26" spans="2:10" x14ac:dyDescent="0.25">
      <c r="B26" s="18" t="s">
        <v>20</v>
      </c>
      <c r="H26" s="21">
        <v>148626.73000000001</v>
      </c>
      <c r="I26" s="21">
        <v>116296.06</v>
      </c>
      <c r="J26" s="21">
        <v>32330.749999999996</v>
      </c>
    </row>
    <row r="27" spans="2:10" x14ac:dyDescent="0.25">
      <c r="C27" s="11" t="s">
        <v>46</v>
      </c>
      <c r="D27" s="11" t="s">
        <v>47</v>
      </c>
      <c r="E27" s="22">
        <v>366076.57</v>
      </c>
      <c r="F27" s="22">
        <v>372123.19</v>
      </c>
      <c r="G27" s="3" t="s">
        <v>48</v>
      </c>
      <c r="H27" s="21">
        <v>8119.43</v>
      </c>
      <c r="I27" s="21">
        <v>6046.62</v>
      </c>
      <c r="J27" s="21">
        <v>2072.8000000000002</v>
      </c>
    </row>
    <row r="28" spans="2:10" x14ac:dyDescent="0.25">
      <c r="C28" s="11" t="s">
        <v>54</v>
      </c>
      <c r="D28" s="11" t="s">
        <v>55</v>
      </c>
      <c r="E28" s="22">
        <v>356775.2</v>
      </c>
      <c r="F28" s="22">
        <v>366076.57</v>
      </c>
      <c r="G28" s="3" t="s">
        <v>48</v>
      </c>
      <c r="H28" s="21">
        <v>12385.56</v>
      </c>
      <c r="I28" s="21">
        <v>9301.3700000000008</v>
      </c>
      <c r="J28" s="21">
        <v>3084.2</v>
      </c>
    </row>
    <row r="29" spans="2:10" x14ac:dyDescent="0.25">
      <c r="C29" s="11" t="s">
        <v>56</v>
      </c>
      <c r="D29" s="11" t="s">
        <v>57</v>
      </c>
      <c r="E29" s="22">
        <v>347395.47</v>
      </c>
      <c r="F29" s="22">
        <v>356775.2</v>
      </c>
      <c r="G29" s="3" t="s">
        <v>48</v>
      </c>
      <c r="H29" s="21">
        <v>12385.56</v>
      </c>
      <c r="I29" s="21">
        <v>9379.73</v>
      </c>
      <c r="J29" s="21">
        <v>3005.83</v>
      </c>
    </row>
    <row r="30" spans="2:10" x14ac:dyDescent="0.25">
      <c r="C30" s="11" t="s">
        <v>58</v>
      </c>
      <c r="D30" s="11" t="s">
        <v>59</v>
      </c>
      <c r="E30" s="22">
        <v>337936.71</v>
      </c>
      <c r="F30" s="22">
        <v>347395.47</v>
      </c>
      <c r="G30" s="3" t="s">
        <v>48</v>
      </c>
      <c r="H30" s="21">
        <v>12385.56</v>
      </c>
      <c r="I30" s="21">
        <v>9458.76</v>
      </c>
      <c r="J30" s="21">
        <v>2926.81</v>
      </c>
    </row>
    <row r="31" spans="2:10" x14ac:dyDescent="0.25">
      <c r="C31" s="11" t="s">
        <v>60</v>
      </c>
      <c r="D31" s="11" t="s">
        <v>61</v>
      </c>
      <c r="E31" s="22">
        <v>328398.26</v>
      </c>
      <c r="F31" s="22">
        <v>337936.71</v>
      </c>
      <c r="G31" s="3" t="s">
        <v>48</v>
      </c>
      <c r="H31" s="21">
        <v>12385.56</v>
      </c>
      <c r="I31" s="21">
        <v>9538.4500000000007</v>
      </c>
      <c r="J31" s="21">
        <v>2847.12</v>
      </c>
    </row>
    <row r="32" spans="2:10" x14ac:dyDescent="0.25">
      <c r="C32" s="11" t="s">
        <v>62</v>
      </c>
      <c r="D32" s="11" t="s">
        <v>63</v>
      </c>
      <c r="E32" s="22">
        <v>318779.45</v>
      </c>
      <c r="F32" s="22">
        <v>328398.26</v>
      </c>
      <c r="G32" s="3" t="s">
        <v>48</v>
      </c>
      <c r="H32" s="21">
        <v>12385.56</v>
      </c>
      <c r="I32" s="21">
        <v>9618.81</v>
      </c>
      <c r="J32" s="21">
        <v>2766.76</v>
      </c>
    </row>
    <row r="33" spans="2:10" x14ac:dyDescent="0.25">
      <c r="C33" s="11" t="s">
        <v>64</v>
      </c>
      <c r="D33" s="11" t="s">
        <v>65</v>
      </c>
      <c r="E33" s="22">
        <v>309079.61</v>
      </c>
      <c r="F33" s="22">
        <v>318779.45</v>
      </c>
      <c r="G33" s="3" t="s">
        <v>48</v>
      </c>
      <c r="H33" s="21">
        <v>12385.56</v>
      </c>
      <c r="I33" s="21">
        <v>9699.85</v>
      </c>
      <c r="J33" s="21">
        <v>2685.72</v>
      </c>
    </row>
    <row r="34" spans="2:10" x14ac:dyDescent="0.25">
      <c r="C34" s="11" t="s">
        <v>66</v>
      </c>
      <c r="D34" s="11" t="s">
        <v>67</v>
      </c>
      <c r="E34" s="22">
        <v>299298.03999999998</v>
      </c>
      <c r="F34" s="22">
        <v>309079.61</v>
      </c>
      <c r="G34" s="3" t="s">
        <v>48</v>
      </c>
      <c r="H34" s="21">
        <v>12385.56</v>
      </c>
      <c r="I34" s="21">
        <v>9781.57</v>
      </c>
      <c r="J34" s="21">
        <v>2604</v>
      </c>
    </row>
    <row r="35" spans="2:10" x14ac:dyDescent="0.25">
      <c r="C35" s="11" t="s">
        <v>68</v>
      </c>
      <c r="D35" s="11" t="s">
        <v>69</v>
      </c>
      <c r="E35" s="22">
        <v>289434.06</v>
      </c>
      <c r="F35" s="22">
        <v>299298.03999999998</v>
      </c>
      <c r="G35" s="3" t="s">
        <v>48</v>
      </c>
      <c r="H35" s="21">
        <v>12385.56</v>
      </c>
      <c r="I35" s="21">
        <v>9863.98</v>
      </c>
      <c r="J35" s="21">
        <v>2521.59</v>
      </c>
    </row>
    <row r="36" spans="2:10" x14ac:dyDescent="0.25">
      <c r="C36" s="11" t="s">
        <v>70</v>
      </c>
      <c r="D36" s="11" t="s">
        <v>71</v>
      </c>
      <c r="E36" s="22">
        <v>279486.98</v>
      </c>
      <c r="F36" s="22">
        <v>289434.06</v>
      </c>
      <c r="G36" s="3" t="s">
        <v>48</v>
      </c>
      <c r="H36" s="21">
        <v>12385.56</v>
      </c>
      <c r="I36" s="21">
        <v>9947.08</v>
      </c>
      <c r="J36" s="21">
        <v>2438.48</v>
      </c>
    </row>
    <row r="37" spans="2:10" x14ac:dyDescent="0.25">
      <c r="C37" s="11" t="s">
        <v>72</v>
      </c>
      <c r="D37" s="11" t="s">
        <v>73</v>
      </c>
      <c r="E37" s="22">
        <v>269456.09000000003</v>
      </c>
      <c r="F37" s="22">
        <v>279486.98</v>
      </c>
      <c r="G37" s="3" t="s">
        <v>48</v>
      </c>
      <c r="H37" s="21">
        <v>12385.56</v>
      </c>
      <c r="I37" s="21">
        <v>10030.89</v>
      </c>
      <c r="J37" s="21">
        <v>2354.6799999999998</v>
      </c>
    </row>
    <row r="38" spans="2:10" x14ac:dyDescent="0.25">
      <c r="C38" s="11" t="s">
        <v>74</v>
      </c>
      <c r="D38" s="11" t="s">
        <v>75</v>
      </c>
      <c r="E38" s="22">
        <v>259340.69</v>
      </c>
      <c r="F38" s="22">
        <v>269456.09000000003</v>
      </c>
      <c r="G38" s="3" t="s">
        <v>48</v>
      </c>
      <c r="H38" s="21">
        <v>12385.56</v>
      </c>
      <c r="I38" s="21">
        <v>10115.4</v>
      </c>
      <c r="J38" s="21">
        <v>2270.17</v>
      </c>
    </row>
    <row r="39" spans="2:10" x14ac:dyDescent="0.25">
      <c r="C39" s="11" t="s">
        <v>76</v>
      </c>
      <c r="D39" s="11" t="s">
        <v>49</v>
      </c>
      <c r="E39" s="22">
        <v>255827.15</v>
      </c>
      <c r="F39" s="22">
        <v>259340.69</v>
      </c>
      <c r="G39" s="3" t="s">
        <v>48</v>
      </c>
      <c r="H39" s="21">
        <v>4266.1400000000003</v>
      </c>
      <c r="I39" s="21">
        <v>3513.55</v>
      </c>
      <c r="J39" s="21">
        <v>752.59</v>
      </c>
    </row>
    <row r="40" spans="2:10" x14ac:dyDescent="0.25">
      <c r="B40" s="3" t="s">
        <v>1</v>
      </c>
      <c r="H40" s="21">
        <v>297253.46000000002</v>
      </c>
      <c r="I40" s="21">
        <v>232592.12000000002</v>
      </c>
      <c r="J40" s="21">
        <v>64661.5</v>
      </c>
    </row>
  </sheetData>
  <mergeCells count="10">
    <mergeCell ref="C4:C5"/>
    <mergeCell ref="B2:J2"/>
    <mergeCell ref="F4:F5"/>
    <mergeCell ref="G4:G5"/>
    <mergeCell ref="H4:H5"/>
    <mergeCell ref="I4:I5"/>
    <mergeCell ref="J4:J5"/>
    <mergeCell ref="B4:B5"/>
    <mergeCell ref="D4:D5"/>
    <mergeCell ref="E4:E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/>
  </sheetViews>
  <sheetFormatPr baseColWidth="10" defaultColWidth="15" defaultRowHeight="15" x14ac:dyDescent="0.25"/>
  <cols>
    <col min="1" max="16384" width="15" style="1" collapsed="1"/>
  </cols>
  <sheetData>
    <row r="1" spans="1:39" x14ac:dyDescent="0.25">
      <c r="A1" s="1" t="s">
        <v>9</v>
      </c>
      <c r="B1" s="1" t="str">
        <f>Z4</f>
        <v>887178</v>
      </c>
      <c r="C1" s="1" t="s">
        <v>10</v>
      </c>
      <c r="D1" s="1" t="str">
        <f>AA4</f>
        <v>DEB</v>
      </c>
      <c r="E1" s="1" t="s">
        <v>11</v>
      </c>
      <c r="F1" s="1" t="str">
        <f>AB4</f>
        <v>27/08/2018</v>
      </c>
    </row>
    <row r="2" spans="1:39" x14ac:dyDescent="0.25">
      <c r="A2" s="1" t="s">
        <v>30</v>
      </c>
      <c r="B2" s="1" t="str">
        <f>X4</f>
        <v>01/01/2018</v>
      </c>
      <c r="C2" s="1" t="s">
        <v>31</v>
      </c>
      <c r="D2" s="1" t="str">
        <f>Y4</f>
        <v>31/12/2020</v>
      </c>
      <c r="E2" s="1" t="s">
        <v>40</v>
      </c>
      <c r="F2" s="1" t="str">
        <f>IF(ISBLANK(AC4),"",IF(AC4="C","contrat","location"))</f>
        <v>contrat</v>
      </c>
    </row>
    <row r="3" spans="1:39" s="4" customFormat="1" ht="15" customHeight="1" x14ac:dyDescent="0.25">
      <c r="A3" s="6" t="s">
        <v>2</v>
      </c>
      <c r="B3" s="6" t="s">
        <v>3</v>
      </c>
      <c r="C3" s="6" t="s">
        <v>15</v>
      </c>
      <c r="D3" s="6" t="s">
        <v>21</v>
      </c>
      <c r="E3" s="6" t="s">
        <v>4</v>
      </c>
      <c r="F3" s="6" t="s">
        <v>16</v>
      </c>
      <c r="G3" s="6" t="s">
        <v>5</v>
      </c>
      <c r="H3" s="6" t="s">
        <v>6</v>
      </c>
      <c r="I3" s="6" t="s">
        <v>17</v>
      </c>
      <c r="J3" s="6" t="s">
        <v>7</v>
      </c>
      <c r="K3" s="6" t="s">
        <v>8</v>
      </c>
      <c r="L3" s="6" t="s">
        <v>18</v>
      </c>
      <c r="M3" s="6" t="s">
        <v>22</v>
      </c>
      <c r="N3" s="6" t="s">
        <v>23</v>
      </c>
      <c r="O3" s="6" t="s">
        <v>24</v>
      </c>
      <c r="P3" s="5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33</v>
      </c>
      <c r="V3" s="1" t="s">
        <v>32</v>
      </c>
      <c r="W3" s="1" t="s">
        <v>34</v>
      </c>
      <c r="X3" s="5" t="s">
        <v>30</v>
      </c>
      <c r="Y3" s="4" t="s">
        <v>31</v>
      </c>
      <c r="Z3" s="7" t="s">
        <v>12</v>
      </c>
      <c r="AA3" s="7" t="s">
        <v>13</v>
      </c>
      <c r="AB3" s="1" t="s">
        <v>14</v>
      </c>
      <c r="AC3" s="4" t="s">
        <v>39</v>
      </c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t="s">
        <v>41</v>
      </c>
      <c r="B4" t="s">
        <v>42</v>
      </c>
      <c r="C4" s="1" t="str">
        <f t="shared" ref="C4:C29" si="0">CONCATENATE(A4," - ",B4)</f>
        <v>IND - Qualiac</v>
      </c>
      <c r="D4" t="s">
        <v>43</v>
      </c>
      <c r="E4" t="s">
        <v>44</v>
      </c>
      <c r="F4" s="1" t="str">
        <f t="shared" ref="F4:F29" si="1">CONCATENATE(D4," - ",E4)</f>
        <v>GECAP - GE Capital</v>
      </c>
      <c r="G4" t="s">
        <v>45</v>
      </c>
      <c r="H4"/>
      <c r="I4" s="1" t="str">
        <f t="shared" ref="I4:I29" si="2">CONCATENATE(G4," - ",H4)</f>
        <v xml:space="preserve">CNT000000000188 - </v>
      </c>
      <c r="J4"/>
      <c r="K4"/>
      <c r="L4" s="1" t="str">
        <f t="shared" ref="L4:L29" si="3">CONCATENATE(J4," - ",K4)</f>
        <v xml:space="preserve"> - </v>
      </c>
      <c r="M4"/>
      <c r="N4"/>
      <c r="O4" s="1" t="str">
        <f t="shared" ref="O4:O29" si="4">CONCATENATE(M4," - ",N4)</f>
        <v xml:space="preserve"> - </v>
      </c>
      <c r="P4" s="15" t="s">
        <v>46</v>
      </c>
      <c r="Q4" s="14" t="s">
        <v>47</v>
      </c>
      <c r="R4" s="10">
        <v>366076.57</v>
      </c>
      <c r="S4" s="10">
        <v>372123.19</v>
      </c>
      <c r="T4" s="10" t="s">
        <v>48</v>
      </c>
      <c r="U4" s="10">
        <v>8119.43</v>
      </c>
      <c r="V4" s="10">
        <v>6046.62</v>
      </c>
      <c r="W4" s="10">
        <v>2072.8000000000002</v>
      </c>
      <c r="X4" s="1" t="s">
        <v>46</v>
      </c>
      <c r="Y4" s="1" t="s">
        <v>49</v>
      </c>
      <c r="Z4" s="1" t="s">
        <v>50</v>
      </c>
      <c r="AA4" s="1" t="s">
        <v>51</v>
      </c>
      <c r="AB4" s="1" t="s">
        <v>52</v>
      </c>
      <c r="AC4" t="s">
        <v>53</v>
      </c>
    </row>
    <row r="5" spans="1:39" x14ac:dyDescent="0.25">
      <c r="A5" t="s">
        <v>41</v>
      </c>
      <c r="B5" t="s">
        <v>42</v>
      </c>
      <c r="C5" s="1" t="str">
        <f t="shared" si="0"/>
        <v>IND - Qualiac</v>
      </c>
      <c r="D5" t="s">
        <v>43</v>
      </c>
      <c r="E5" t="s">
        <v>44</v>
      </c>
      <c r="F5" s="1" t="str">
        <f t="shared" si="1"/>
        <v>GECAP - GE Capital</v>
      </c>
      <c r="G5" t="s">
        <v>45</v>
      </c>
      <c r="H5"/>
      <c r="I5" s="1" t="str">
        <f t="shared" si="2"/>
        <v xml:space="preserve">CNT000000000188 - </v>
      </c>
      <c r="J5"/>
      <c r="K5"/>
      <c r="L5" s="1" t="str">
        <f t="shared" si="3"/>
        <v xml:space="preserve"> - </v>
      </c>
      <c r="M5"/>
      <c r="N5"/>
      <c r="O5" s="1" t="str">
        <f t="shared" si="4"/>
        <v xml:space="preserve"> - </v>
      </c>
      <c r="P5" s="15" t="s">
        <v>54</v>
      </c>
      <c r="Q5" s="14" t="s">
        <v>55</v>
      </c>
      <c r="R5" s="10">
        <v>356775.2</v>
      </c>
      <c r="S5" s="10">
        <v>366076.57</v>
      </c>
      <c r="T5" s="10" t="s">
        <v>48</v>
      </c>
      <c r="U5" s="10">
        <v>12385.56</v>
      </c>
      <c r="V5" s="10">
        <v>9301.3700000000008</v>
      </c>
      <c r="W5" s="10">
        <v>3084.2</v>
      </c>
      <c r="X5" s="1" t="s">
        <v>46</v>
      </c>
      <c r="Y5" s="1" t="s">
        <v>49</v>
      </c>
      <c r="Z5" s="1" t="s">
        <v>50</v>
      </c>
      <c r="AA5" s="1" t="s">
        <v>51</v>
      </c>
      <c r="AB5" s="1" t="s">
        <v>52</v>
      </c>
      <c r="AC5" t="s">
        <v>53</v>
      </c>
    </row>
    <row r="6" spans="1:39" x14ac:dyDescent="0.25">
      <c r="A6" t="s">
        <v>41</v>
      </c>
      <c r="B6" t="s">
        <v>42</v>
      </c>
      <c r="C6" s="1" t="str">
        <f t="shared" si="0"/>
        <v>IND - Qualiac</v>
      </c>
      <c r="D6" t="s">
        <v>43</v>
      </c>
      <c r="E6" t="s">
        <v>44</v>
      </c>
      <c r="F6" s="1" t="str">
        <f t="shared" si="1"/>
        <v>GECAP - GE Capital</v>
      </c>
      <c r="G6" t="s">
        <v>45</v>
      </c>
      <c r="H6"/>
      <c r="I6" s="1" t="str">
        <f t="shared" si="2"/>
        <v xml:space="preserve">CNT000000000188 - </v>
      </c>
      <c r="J6"/>
      <c r="K6"/>
      <c r="L6" s="1" t="str">
        <f t="shared" si="3"/>
        <v xml:space="preserve"> - </v>
      </c>
      <c r="M6"/>
      <c r="N6"/>
      <c r="O6" s="1" t="str">
        <f t="shared" si="4"/>
        <v xml:space="preserve"> - </v>
      </c>
      <c r="P6" s="15" t="s">
        <v>56</v>
      </c>
      <c r="Q6" s="14" t="s">
        <v>57</v>
      </c>
      <c r="R6" s="10">
        <v>347395.47</v>
      </c>
      <c r="S6" s="10">
        <v>356775.2</v>
      </c>
      <c r="T6" s="10" t="s">
        <v>48</v>
      </c>
      <c r="U6" s="10">
        <v>12385.56</v>
      </c>
      <c r="V6" s="10">
        <v>9379.73</v>
      </c>
      <c r="W6" s="10">
        <v>3005.83</v>
      </c>
      <c r="X6" s="1" t="s">
        <v>46</v>
      </c>
      <c r="Y6" s="1" t="s">
        <v>49</v>
      </c>
      <c r="Z6" s="1" t="s">
        <v>50</v>
      </c>
      <c r="AA6" s="1" t="s">
        <v>51</v>
      </c>
      <c r="AB6" s="1" t="s">
        <v>52</v>
      </c>
      <c r="AC6" t="s">
        <v>53</v>
      </c>
    </row>
    <row r="7" spans="1:39" x14ac:dyDescent="0.25">
      <c r="A7" t="s">
        <v>41</v>
      </c>
      <c r="B7" t="s">
        <v>42</v>
      </c>
      <c r="C7" s="1" t="str">
        <f t="shared" si="0"/>
        <v>IND - Qualiac</v>
      </c>
      <c r="D7" t="s">
        <v>43</v>
      </c>
      <c r="E7" t="s">
        <v>44</v>
      </c>
      <c r="F7" s="1" t="str">
        <f t="shared" si="1"/>
        <v>GECAP - GE Capital</v>
      </c>
      <c r="G7" t="s">
        <v>45</v>
      </c>
      <c r="H7"/>
      <c r="I7" s="1" t="str">
        <f t="shared" si="2"/>
        <v xml:space="preserve">CNT000000000188 - </v>
      </c>
      <c r="J7"/>
      <c r="K7"/>
      <c r="L7" s="1" t="str">
        <f t="shared" si="3"/>
        <v xml:space="preserve"> - </v>
      </c>
      <c r="M7"/>
      <c r="N7"/>
      <c r="O7" s="1" t="str">
        <f t="shared" si="4"/>
        <v xml:space="preserve"> - </v>
      </c>
      <c r="P7" s="15" t="s">
        <v>58</v>
      </c>
      <c r="Q7" s="14" t="s">
        <v>59</v>
      </c>
      <c r="R7" s="10">
        <v>337936.71</v>
      </c>
      <c r="S7" s="10">
        <v>347395.47</v>
      </c>
      <c r="T7" s="10" t="s">
        <v>48</v>
      </c>
      <c r="U7" s="10">
        <v>12385.56</v>
      </c>
      <c r="V7" s="10">
        <v>9458.76</v>
      </c>
      <c r="W7" s="10">
        <v>2926.81</v>
      </c>
      <c r="X7" s="1" t="s">
        <v>46</v>
      </c>
      <c r="Y7" s="1" t="s">
        <v>49</v>
      </c>
      <c r="Z7" s="1" t="s">
        <v>50</v>
      </c>
      <c r="AA7" s="1" t="s">
        <v>51</v>
      </c>
      <c r="AB7" s="1" t="s">
        <v>52</v>
      </c>
      <c r="AC7" t="s">
        <v>53</v>
      </c>
    </row>
    <row r="8" spans="1:39" x14ac:dyDescent="0.25">
      <c r="A8" t="s">
        <v>41</v>
      </c>
      <c r="B8" t="s">
        <v>42</v>
      </c>
      <c r="C8" s="1" t="str">
        <f t="shared" si="0"/>
        <v>IND - Qualiac</v>
      </c>
      <c r="D8" t="s">
        <v>43</v>
      </c>
      <c r="E8" t="s">
        <v>44</v>
      </c>
      <c r="F8" s="1" t="str">
        <f t="shared" si="1"/>
        <v>GECAP - GE Capital</v>
      </c>
      <c r="G8" t="s">
        <v>45</v>
      </c>
      <c r="H8"/>
      <c r="I8" s="1" t="str">
        <f t="shared" si="2"/>
        <v xml:space="preserve">CNT000000000188 - </v>
      </c>
      <c r="J8"/>
      <c r="K8"/>
      <c r="L8" s="1" t="str">
        <f t="shared" si="3"/>
        <v xml:space="preserve"> - </v>
      </c>
      <c r="M8"/>
      <c r="N8"/>
      <c r="O8" s="1" t="str">
        <f t="shared" si="4"/>
        <v xml:space="preserve"> - </v>
      </c>
      <c r="P8" s="15" t="s">
        <v>60</v>
      </c>
      <c r="Q8" s="14" t="s">
        <v>61</v>
      </c>
      <c r="R8" s="10">
        <v>328398.26</v>
      </c>
      <c r="S8" s="10">
        <v>337936.71</v>
      </c>
      <c r="T8" s="10" t="s">
        <v>48</v>
      </c>
      <c r="U8" s="10">
        <v>12385.56</v>
      </c>
      <c r="V8" s="10">
        <v>9538.4500000000007</v>
      </c>
      <c r="W8" s="10">
        <v>2847.12</v>
      </c>
      <c r="X8" s="1" t="s">
        <v>46</v>
      </c>
      <c r="Y8" s="1" t="s">
        <v>49</v>
      </c>
      <c r="Z8" s="1" t="s">
        <v>50</v>
      </c>
      <c r="AA8" s="1" t="s">
        <v>51</v>
      </c>
      <c r="AB8" s="1" t="s">
        <v>52</v>
      </c>
      <c r="AC8" t="s">
        <v>53</v>
      </c>
    </row>
    <row r="9" spans="1:39" x14ac:dyDescent="0.25">
      <c r="A9" t="s">
        <v>41</v>
      </c>
      <c r="B9" t="s">
        <v>42</v>
      </c>
      <c r="C9" s="1" t="str">
        <f t="shared" si="0"/>
        <v>IND - Qualiac</v>
      </c>
      <c r="D9" t="s">
        <v>43</v>
      </c>
      <c r="E9" t="s">
        <v>44</v>
      </c>
      <c r="F9" s="1" t="str">
        <f t="shared" si="1"/>
        <v>GECAP - GE Capital</v>
      </c>
      <c r="G9" t="s">
        <v>45</v>
      </c>
      <c r="H9"/>
      <c r="I9" s="1" t="str">
        <f t="shared" si="2"/>
        <v xml:space="preserve">CNT000000000188 - </v>
      </c>
      <c r="J9"/>
      <c r="K9"/>
      <c r="L9" s="1" t="str">
        <f t="shared" si="3"/>
        <v xml:space="preserve"> - </v>
      </c>
      <c r="M9"/>
      <c r="N9"/>
      <c r="O9" s="1" t="str">
        <f t="shared" si="4"/>
        <v xml:space="preserve"> - </v>
      </c>
      <c r="P9" s="15" t="s">
        <v>62</v>
      </c>
      <c r="Q9" s="14" t="s">
        <v>63</v>
      </c>
      <c r="R9" s="10">
        <v>318779.45</v>
      </c>
      <c r="S9" s="10">
        <v>328398.26</v>
      </c>
      <c r="T9" s="10" t="s">
        <v>48</v>
      </c>
      <c r="U9" s="10">
        <v>12385.56</v>
      </c>
      <c r="V9" s="10">
        <v>9618.81</v>
      </c>
      <c r="W9" s="10">
        <v>2766.76</v>
      </c>
      <c r="X9" s="1" t="s">
        <v>46</v>
      </c>
      <c r="Y9" s="1" t="s">
        <v>49</v>
      </c>
      <c r="Z9" s="1" t="s">
        <v>50</v>
      </c>
      <c r="AA9" s="1" t="s">
        <v>51</v>
      </c>
      <c r="AB9" s="1" t="s">
        <v>52</v>
      </c>
      <c r="AC9" t="s">
        <v>53</v>
      </c>
    </row>
    <row r="10" spans="1:39" x14ac:dyDescent="0.25">
      <c r="A10" t="s">
        <v>41</v>
      </c>
      <c r="B10" t="s">
        <v>42</v>
      </c>
      <c r="C10" s="1" t="str">
        <f t="shared" si="0"/>
        <v>IND - Qualiac</v>
      </c>
      <c r="D10" t="s">
        <v>43</v>
      </c>
      <c r="E10" t="s">
        <v>44</v>
      </c>
      <c r="F10" s="1" t="str">
        <f t="shared" si="1"/>
        <v>GECAP - GE Capital</v>
      </c>
      <c r="G10" t="s">
        <v>45</v>
      </c>
      <c r="H10"/>
      <c r="I10" s="1" t="str">
        <f t="shared" si="2"/>
        <v xml:space="preserve">CNT000000000188 - </v>
      </c>
      <c r="J10"/>
      <c r="K10"/>
      <c r="L10" s="1" t="str">
        <f t="shared" si="3"/>
        <v xml:space="preserve"> - </v>
      </c>
      <c r="M10"/>
      <c r="N10"/>
      <c r="O10" s="1" t="str">
        <f t="shared" si="4"/>
        <v xml:space="preserve"> - </v>
      </c>
      <c r="P10" s="15" t="s">
        <v>64</v>
      </c>
      <c r="Q10" s="14" t="s">
        <v>65</v>
      </c>
      <c r="R10" s="10">
        <v>309079.61</v>
      </c>
      <c r="S10" s="10">
        <v>318779.45</v>
      </c>
      <c r="T10" s="10" t="s">
        <v>48</v>
      </c>
      <c r="U10" s="10">
        <v>12385.56</v>
      </c>
      <c r="V10" s="10">
        <v>9699.85</v>
      </c>
      <c r="W10" s="10">
        <v>2685.72</v>
      </c>
      <c r="X10" s="1" t="s">
        <v>46</v>
      </c>
      <c r="Y10" s="1" t="s">
        <v>49</v>
      </c>
      <c r="Z10" s="1" t="s">
        <v>50</v>
      </c>
      <c r="AA10" s="1" t="s">
        <v>51</v>
      </c>
      <c r="AB10" s="1" t="s">
        <v>52</v>
      </c>
      <c r="AC10" t="s">
        <v>53</v>
      </c>
    </row>
    <row r="11" spans="1:39" x14ac:dyDescent="0.25">
      <c r="A11" t="s">
        <v>41</v>
      </c>
      <c r="B11" t="s">
        <v>42</v>
      </c>
      <c r="C11" s="1" t="str">
        <f t="shared" si="0"/>
        <v>IND - Qualiac</v>
      </c>
      <c r="D11" t="s">
        <v>43</v>
      </c>
      <c r="E11" t="s">
        <v>44</v>
      </c>
      <c r="F11" s="1" t="str">
        <f t="shared" si="1"/>
        <v>GECAP - GE Capital</v>
      </c>
      <c r="G11" t="s">
        <v>45</v>
      </c>
      <c r="H11"/>
      <c r="I11" s="1" t="str">
        <f t="shared" si="2"/>
        <v xml:space="preserve">CNT000000000188 - </v>
      </c>
      <c r="J11"/>
      <c r="K11"/>
      <c r="L11" s="1" t="str">
        <f t="shared" si="3"/>
        <v xml:space="preserve"> - </v>
      </c>
      <c r="M11"/>
      <c r="N11"/>
      <c r="O11" s="1" t="str">
        <f t="shared" si="4"/>
        <v xml:space="preserve"> - </v>
      </c>
      <c r="P11" s="15" t="s">
        <v>66</v>
      </c>
      <c r="Q11" s="14" t="s">
        <v>67</v>
      </c>
      <c r="R11" s="10">
        <v>299298.03999999998</v>
      </c>
      <c r="S11" s="10">
        <v>309079.61</v>
      </c>
      <c r="T11" s="10" t="s">
        <v>48</v>
      </c>
      <c r="U11" s="10">
        <v>12385.56</v>
      </c>
      <c r="V11" s="10">
        <v>9781.57</v>
      </c>
      <c r="W11" s="10">
        <v>2604</v>
      </c>
      <c r="X11" s="1" t="s">
        <v>46</v>
      </c>
      <c r="Y11" s="1" t="s">
        <v>49</v>
      </c>
      <c r="Z11" s="1" t="s">
        <v>50</v>
      </c>
      <c r="AA11" s="1" t="s">
        <v>51</v>
      </c>
      <c r="AB11" s="1" t="s">
        <v>52</v>
      </c>
      <c r="AC11" t="s">
        <v>53</v>
      </c>
    </row>
    <row r="12" spans="1:39" x14ac:dyDescent="0.25">
      <c r="A12" t="s">
        <v>41</v>
      </c>
      <c r="B12" t="s">
        <v>42</v>
      </c>
      <c r="C12" s="1" t="str">
        <f t="shared" si="0"/>
        <v>IND - Qualiac</v>
      </c>
      <c r="D12" t="s">
        <v>43</v>
      </c>
      <c r="E12" t="s">
        <v>44</v>
      </c>
      <c r="F12" s="1" t="str">
        <f t="shared" si="1"/>
        <v>GECAP - GE Capital</v>
      </c>
      <c r="G12" t="s">
        <v>45</v>
      </c>
      <c r="H12"/>
      <c r="I12" s="1" t="str">
        <f t="shared" si="2"/>
        <v xml:space="preserve">CNT000000000188 - </v>
      </c>
      <c r="J12"/>
      <c r="K12"/>
      <c r="L12" s="1" t="str">
        <f t="shared" si="3"/>
        <v xml:space="preserve"> - </v>
      </c>
      <c r="M12"/>
      <c r="N12"/>
      <c r="O12" s="1" t="str">
        <f t="shared" si="4"/>
        <v xml:space="preserve"> - </v>
      </c>
      <c r="P12" s="15" t="s">
        <v>68</v>
      </c>
      <c r="Q12" s="14" t="s">
        <v>69</v>
      </c>
      <c r="R12" s="10">
        <v>289434.06</v>
      </c>
      <c r="S12" s="10">
        <v>299298.03999999998</v>
      </c>
      <c r="T12" s="10" t="s">
        <v>48</v>
      </c>
      <c r="U12" s="10">
        <v>12385.56</v>
      </c>
      <c r="V12" s="10">
        <v>9863.98</v>
      </c>
      <c r="W12" s="10">
        <v>2521.59</v>
      </c>
      <c r="X12" s="1" t="s">
        <v>46</v>
      </c>
      <c r="Y12" s="1" t="s">
        <v>49</v>
      </c>
      <c r="Z12" s="1" t="s">
        <v>50</v>
      </c>
      <c r="AA12" s="1" t="s">
        <v>51</v>
      </c>
      <c r="AB12" s="1" t="s">
        <v>52</v>
      </c>
      <c r="AC12" t="s">
        <v>53</v>
      </c>
    </row>
    <row r="13" spans="1:39" x14ac:dyDescent="0.25">
      <c r="A13" t="s">
        <v>41</v>
      </c>
      <c r="B13" t="s">
        <v>42</v>
      </c>
      <c r="C13" s="1" t="str">
        <f t="shared" si="0"/>
        <v>IND - Qualiac</v>
      </c>
      <c r="D13" t="s">
        <v>43</v>
      </c>
      <c r="E13" t="s">
        <v>44</v>
      </c>
      <c r="F13" s="1" t="str">
        <f t="shared" si="1"/>
        <v>GECAP - GE Capital</v>
      </c>
      <c r="G13" t="s">
        <v>45</v>
      </c>
      <c r="H13"/>
      <c r="I13" s="1" t="str">
        <f t="shared" si="2"/>
        <v xml:space="preserve">CNT000000000188 - </v>
      </c>
      <c r="J13"/>
      <c r="K13"/>
      <c r="L13" s="1" t="str">
        <f t="shared" si="3"/>
        <v xml:space="preserve"> - </v>
      </c>
      <c r="M13"/>
      <c r="N13"/>
      <c r="O13" s="1" t="str">
        <f t="shared" si="4"/>
        <v xml:space="preserve"> - </v>
      </c>
      <c r="P13" s="15" t="s">
        <v>70</v>
      </c>
      <c r="Q13" s="14" t="s">
        <v>71</v>
      </c>
      <c r="R13" s="10">
        <v>279486.98</v>
      </c>
      <c r="S13" s="10">
        <v>289434.06</v>
      </c>
      <c r="T13" s="10" t="s">
        <v>48</v>
      </c>
      <c r="U13" s="10">
        <v>12385.56</v>
      </c>
      <c r="V13" s="10">
        <v>9947.08</v>
      </c>
      <c r="W13" s="10">
        <v>2438.48</v>
      </c>
      <c r="X13" s="1" t="s">
        <v>46</v>
      </c>
      <c r="Y13" s="1" t="s">
        <v>49</v>
      </c>
      <c r="Z13" s="1" t="s">
        <v>50</v>
      </c>
      <c r="AA13" s="1" t="s">
        <v>51</v>
      </c>
      <c r="AB13" s="1" t="s">
        <v>52</v>
      </c>
      <c r="AC13" t="s">
        <v>53</v>
      </c>
    </row>
    <row r="14" spans="1:39" x14ac:dyDescent="0.25">
      <c r="A14" t="s">
        <v>41</v>
      </c>
      <c r="B14" t="s">
        <v>42</v>
      </c>
      <c r="C14" s="1" t="str">
        <f t="shared" si="0"/>
        <v>IND - Qualiac</v>
      </c>
      <c r="D14" t="s">
        <v>43</v>
      </c>
      <c r="E14" t="s">
        <v>44</v>
      </c>
      <c r="F14" s="1" t="str">
        <f t="shared" si="1"/>
        <v>GECAP - GE Capital</v>
      </c>
      <c r="G14" t="s">
        <v>45</v>
      </c>
      <c r="H14"/>
      <c r="I14" s="1" t="str">
        <f t="shared" si="2"/>
        <v xml:space="preserve">CNT000000000188 - </v>
      </c>
      <c r="J14"/>
      <c r="K14"/>
      <c r="L14" s="1" t="str">
        <f t="shared" si="3"/>
        <v xml:space="preserve"> - </v>
      </c>
      <c r="M14"/>
      <c r="N14"/>
      <c r="O14" s="1" t="str">
        <f t="shared" si="4"/>
        <v xml:space="preserve"> - </v>
      </c>
      <c r="P14" s="15" t="s">
        <v>72</v>
      </c>
      <c r="Q14" s="14" t="s">
        <v>73</v>
      </c>
      <c r="R14" s="10">
        <v>269456.09000000003</v>
      </c>
      <c r="S14" s="10">
        <v>279486.98</v>
      </c>
      <c r="T14" s="10" t="s">
        <v>48</v>
      </c>
      <c r="U14" s="10">
        <v>12385.56</v>
      </c>
      <c r="V14" s="10">
        <v>10030.89</v>
      </c>
      <c r="W14" s="10">
        <v>2354.6799999999998</v>
      </c>
      <c r="X14" s="1" t="s">
        <v>46</v>
      </c>
      <c r="Y14" s="1" t="s">
        <v>49</v>
      </c>
      <c r="Z14" s="1" t="s">
        <v>50</v>
      </c>
      <c r="AA14" s="1" t="s">
        <v>51</v>
      </c>
      <c r="AB14" s="1" t="s">
        <v>52</v>
      </c>
      <c r="AC14" t="s">
        <v>53</v>
      </c>
    </row>
    <row r="15" spans="1:39" x14ac:dyDescent="0.25">
      <c r="A15" t="s">
        <v>41</v>
      </c>
      <c r="B15" t="s">
        <v>42</v>
      </c>
      <c r="C15" s="1" t="str">
        <f t="shared" si="0"/>
        <v>IND - Qualiac</v>
      </c>
      <c r="D15" t="s">
        <v>43</v>
      </c>
      <c r="E15" t="s">
        <v>44</v>
      </c>
      <c r="F15" s="1" t="str">
        <f t="shared" si="1"/>
        <v>GECAP - GE Capital</v>
      </c>
      <c r="G15" t="s">
        <v>45</v>
      </c>
      <c r="H15"/>
      <c r="I15" s="1" t="str">
        <f t="shared" si="2"/>
        <v xml:space="preserve">CNT000000000188 - </v>
      </c>
      <c r="J15"/>
      <c r="K15"/>
      <c r="L15" s="1" t="str">
        <f t="shared" si="3"/>
        <v xml:space="preserve"> - </v>
      </c>
      <c r="M15"/>
      <c r="N15"/>
      <c r="O15" s="1" t="str">
        <f t="shared" si="4"/>
        <v xml:space="preserve"> - </v>
      </c>
      <c r="P15" s="15" t="s">
        <v>74</v>
      </c>
      <c r="Q15" s="14" t="s">
        <v>75</v>
      </c>
      <c r="R15" s="10">
        <v>259340.69</v>
      </c>
      <c r="S15" s="10">
        <v>269456.09000000003</v>
      </c>
      <c r="T15" s="10" t="s">
        <v>48</v>
      </c>
      <c r="U15" s="10">
        <v>12385.56</v>
      </c>
      <c r="V15" s="10">
        <v>10115.4</v>
      </c>
      <c r="W15" s="10">
        <v>2270.17</v>
      </c>
      <c r="X15" s="1" t="s">
        <v>46</v>
      </c>
      <c r="Y15" s="1" t="s">
        <v>49</v>
      </c>
      <c r="Z15" s="1" t="s">
        <v>50</v>
      </c>
      <c r="AA15" s="1" t="s">
        <v>51</v>
      </c>
      <c r="AB15" s="1" t="s">
        <v>52</v>
      </c>
      <c r="AC15" t="s">
        <v>53</v>
      </c>
    </row>
    <row r="16" spans="1:39" x14ac:dyDescent="0.25">
      <c r="A16" t="s">
        <v>41</v>
      </c>
      <c r="B16" t="s">
        <v>42</v>
      </c>
      <c r="C16" s="1" t="str">
        <f t="shared" si="0"/>
        <v>IND - Qualiac</v>
      </c>
      <c r="D16" t="s">
        <v>43</v>
      </c>
      <c r="E16" t="s">
        <v>44</v>
      </c>
      <c r="F16" s="1" t="str">
        <f t="shared" si="1"/>
        <v>GECAP - GE Capital</v>
      </c>
      <c r="G16" t="s">
        <v>45</v>
      </c>
      <c r="H16"/>
      <c r="I16" s="1" t="str">
        <f t="shared" si="2"/>
        <v xml:space="preserve">CNT000000000188 - </v>
      </c>
      <c r="J16"/>
      <c r="K16"/>
      <c r="L16" s="1" t="str">
        <f t="shared" si="3"/>
        <v xml:space="preserve"> - </v>
      </c>
      <c r="M16"/>
      <c r="N16"/>
      <c r="O16" s="1" t="str">
        <f t="shared" si="4"/>
        <v xml:space="preserve"> - </v>
      </c>
      <c r="P16" s="15" t="s">
        <v>76</v>
      </c>
      <c r="Q16" s="14" t="s">
        <v>49</v>
      </c>
      <c r="R16" s="10">
        <v>255827.15</v>
      </c>
      <c r="S16" s="10">
        <v>259340.69</v>
      </c>
      <c r="T16" s="10" t="s">
        <v>48</v>
      </c>
      <c r="U16" s="10">
        <v>4266.1400000000003</v>
      </c>
      <c r="V16" s="10">
        <v>3513.55</v>
      </c>
      <c r="W16" s="10">
        <v>752.59</v>
      </c>
      <c r="X16" s="1" t="s">
        <v>46</v>
      </c>
      <c r="Y16" s="1" t="s">
        <v>49</v>
      </c>
      <c r="Z16" s="1" t="s">
        <v>50</v>
      </c>
      <c r="AA16" s="1" t="s">
        <v>51</v>
      </c>
      <c r="AB16" s="1" t="s">
        <v>52</v>
      </c>
      <c r="AC16" t="s">
        <v>53</v>
      </c>
    </row>
    <row r="17" spans="1:29" x14ac:dyDescent="0.25">
      <c r="A17" t="s">
        <v>41</v>
      </c>
      <c r="B17" t="s">
        <v>42</v>
      </c>
      <c r="C17" s="1" t="str">
        <f t="shared" si="0"/>
        <v>IND - Qualiac</v>
      </c>
      <c r="D17" t="s">
        <v>43</v>
      </c>
      <c r="E17" t="s">
        <v>44</v>
      </c>
      <c r="F17" s="1" t="str">
        <f t="shared" si="1"/>
        <v>GECAP - GE Capital</v>
      </c>
      <c r="G17" t="s">
        <v>77</v>
      </c>
      <c r="H17"/>
      <c r="I17" s="1" t="str">
        <f t="shared" si="2"/>
        <v xml:space="preserve">CNT000000000189 - </v>
      </c>
      <c r="J17"/>
      <c r="K17"/>
      <c r="L17" s="1" t="str">
        <f t="shared" si="3"/>
        <v xml:space="preserve"> - </v>
      </c>
      <c r="M17"/>
      <c r="N17"/>
      <c r="O17" s="1" t="str">
        <f t="shared" si="4"/>
        <v xml:space="preserve"> - </v>
      </c>
      <c r="P17" s="15" t="s">
        <v>46</v>
      </c>
      <c r="Q17" s="14" t="s">
        <v>47</v>
      </c>
      <c r="R17" s="10">
        <v>366076.57</v>
      </c>
      <c r="S17" s="10">
        <v>372123.19</v>
      </c>
      <c r="T17" s="10" t="s">
        <v>48</v>
      </c>
      <c r="U17" s="10">
        <v>8119.43</v>
      </c>
      <c r="V17" s="10">
        <v>6046.62</v>
      </c>
      <c r="W17" s="10">
        <v>2072.8000000000002</v>
      </c>
      <c r="X17" s="1" t="s">
        <v>46</v>
      </c>
      <c r="Y17" s="1" t="s">
        <v>49</v>
      </c>
      <c r="Z17" s="1" t="s">
        <v>50</v>
      </c>
      <c r="AA17" s="1" t="s">
        <v>51</v>
      </c>
      <c r="AB17" s="1" t="s">
        <v>52</v>
      </c>
      <c r="AC17" t="s">
        <v>53</v>
      </c>
    </row>
    <row r="18" spans="1:29" x14ac:dyDescent="0.25">
      <c r="A18" t="s">
        <v>41</v>
      </c>
      <c r="B18" t="s">
        <v>42</v>
      </c>
      <c r="C18" s="1" t="str">
        <f t="shared" si="0"/>
        <v>IND - Qualiac</v>
      </c>
      <c r="D18" t="s">
        <v>43</v>
      </c>
      <c r="E18" t="s">
        <v>44</v>
      </c>
      <c r="F18" s="1" t="str">
        <f t="shared" si="1"/>
        <v>GECAP - GE Capital</v>
      </c>
      <c r="G18" t="s">
        <v>77</v>
      </c>
      <c r="H18"/>
      <c r="I18" s="1" t="str">
        <f t="shared" si="2"/>
        <v xml:space="preserve">CNT000000000189 - </v>
      </c>
      <c r="J18"/>
      <c r="K18"/>
      <c r="L18" s="1" t="str">
        <f t="shared" si="3"/>
        <v xml:space="preserve"> - </v>
      </c>
      <c r="M18"/>
      <c r="N18"/>
      <c r="O18" s="1" t="str">
        <f t="shared" si="4"/>
        <v xml:space="preserve"> - </v>
      </c>
      <c r="P18" s="15" t="s">
        <v>54</v>
      </c>
      <c r="Q18" s="14" t="s">
        <v>55</v>
      </c>
      <c r="R18" s="10">
        <v>356775.2</v>
      </c>
      <c r="S18" s="10">
        <v>366076.57</v>
      </c>
      <c r="T18" s="10" t="s">
        <v>48</v>
      </c>
      <c r="U18" s="10">
        <v>12385.56</v>
      </c>
      <c r="V18" s="10">
        <v>9301.3700000000008</v>
      </c>
      <c r="W18" s="10">
        <v>3084.2</v>
      </c>
      <c r="X18" s="1" t="s">
        <v>46</v>
      </c>
      <c r="Y18" s="1" t="s">
        <v>49</v>
      </c>
      <c r="Z18" s="1" t="s">
        <v>50</v>
      </c>
      <c r="AA18" s="1" t="s">
        <v>51</v>
      </c>
      <c r="AB18" s="1" t="s">
        <v>52</v>
      </c>
      <c r="AC18" t="s">
        <v>53</v>
      </c>
    </row>
    <row r="19" spans="1:29" x14ac:dyDescent="0.25">
      <c r="A19" t="s">
        <v>41</v>
      </c>
      <c r="B19" t="s">
        <v>42</v>
      </c>
      <c r="C19" s="1" t="str">
        <f t="shared" si="0"/>
        <v>IND - Qualiac</v>
      </c>
      <c r="D19" t="s">
        <v>43</v>
      </c>
      <c r="E19" t="s">
        <v>44</v>
      </c>
      <c r="F19" s="1" t="str">
        <f t="shared" si="1"/>
        <v>GECAP - GE Capital</v>
      </c>
      <c r="G19" t="s">
        <v>77</v>
      </c>
      <c r="H19"/>
      <c r="I19" s="1" t="str">
        <f t="shared" si="2"/>
        <v xml:space="preserve">CNT000000000189 - </v>
      </c>
      <c r="J19"/>
      <c r="K19"/>
      <c r="L19" s="1" t="str">
        <f t="shared" si="3"/>
        <v xml:space="preserve"> - </v>
      </c>
      <c r="M19"/>
      <c r="N19"/>
      <c r="O19" s="1" t="str">
        <f t="shared" si="4"/>
        <v xml:space="preserve"> - </v>
      </c>
      <c r="P19" s="15" t="s">
        <v>56</v>
      </c>
      <c r="Q19" s="14" t="s">
        <v>57</v>
      </c>
      <c r="R19" s="10">
        <v>347395.47</v>
      </c>
      <c r="S19" s="10">
        <v>356775.2</v>
      </c>
      <c r="T19" s="10" t="s">
        <v>48</v>
      </c>
      <c r="U19" s="10">
        <v>12385.56</v>
      </c>
      <c r="V19" s="10">
        <v>9379.73</v>
      </c>
      <c r="W19" s="10">
        <v>3005.83</v>
      </c>
      <c r="X19" s="1" t="s">
        <v>46</v>
      </c>
      <c r="Y19" s="1" t="s">
        <v>49</v>
      </c>
      <c r="Z19" s="1" t="s">
        <v>50</v>
      </c>
      <c r="AA19" s="1" t="s">
        <v>51</v>
      </c>
      <c r="AB19" s="1" t="s">
        <v>52</v>
      </c>
      <c r="AC19" t="s">
        <v>53</v>
      </c>
    </row>
    <row r="20" spans="1:29" x14ac:dyDescent="0.25">
      <c r="A20" t="s">
        <v>41</v>
      </c>
      <c r="B20" t="s">
        <v>42</v>
      </c>
      <c r="C20" s="1" t="str">
        <f t="shared" si="0"/>
        <v>IND - Qualiac</v>
      </c>
      <c r="D20" t="s">
        <v>43</v>
      </c>
      <c r="E20" t="s">
        <v>44</v>
      </c>
      <c r="F20" s="1" t="str">
        <f t="shared" si="1"/>
        <v>GECAP - GE Capital</v>
      </c>
      <c r="G20" t="s">
        <v>77</v>
      </c>
      <c r="H20"/>
      <c r="I20" s="1" t="str">
        <f t="shared" si="2"/>
        <v xml:space="preserve">CNT000000000189 - </v>
      </c>
      <c r="J20"/>
      <c r="K20"/>
      <c r="L20" s="1" t="str">
        <f t="shared" si="3"/>
        <v xml:space="preserve"> - </v>
      </c>
      <c r="M20"/>
      <c r="N20"/>
      <c r="O20" s="1" t="str">
        <f t="shared" si="4"/>
        <v xml:space="preserve"> - </v>
      </c>
      <c r="P20" s="15" t="s">
        <v>58</v>
      </c>
      <c r="Q20" s="14" t="s">
        <v>59</v>
      </c>
      <c r="R20" s="10">
        <v>337936.71</v>
      </c>
      <c r="S20" s="10">
        <v>347395.47</v>
      </c>
      <c r="T20" s="10" t="s">
        <v>48</v>
      </c>
      <c r="U20" s="10">
        <v>12385.56</v>
      </c>
      <c r="V20" s="10">
        <v>9458.76</v>
      </c>
      <c r="W20" s="10">
        <v>2926.81</v>
      </c>
      <c r="X20" s="1" t="s">
        <v>46</v>
      </c>
      <c r="Y20" s="1" t="s">
        <v>49</v>
      </c>
      <c r="Z20" s="1" t="s">
        <v>50</v>
      </c>
      <c r="AA20" s="1" t="s">
        <v>51</v>
      </c>
      <c r="AB20" s="1" t="s">
        <v>52</v>
      </c>
      <c r="AC20" t="s">
        <v>53</v>
      </c>
    </row>
    <row r="21" spans="1:29" x14ac:dyDescent="0.25">
      <c r="A21" t="s">
        <v>41</v>
      </c>
      <c r="B21" t="s">
        <v>42</v>
      </c>
      <c r="C21" s="1" t="str">
        <f t="shared" si="0"/>
        <v>IND - Qualiac</v>
      </c>
      <c r="D21" t="s">
        <v>43</v>
      </c>
      <c r="E21" t="s">
        <v>44</v>
      </c>
      <c r="F21" s="1" t="str">
        <f t="shared" si="1"/>
        <v>GECAP - GE Capital</v>
      </c>
      <c r="G21" t="s">
        <v>77</v>
      </c>
      <c r="H21"/>
      <c r="I21" s="1" t="str">
        <f t="shared" si="2"/>
        <v xml:space="preserve">CNT000000000189 - </v>
      </c>
      <c r="J21"/>
      <c r="K21"/>
      <c r="L21" s="1" t="str">
        <f t="shared" si="3"/>
        <v xml:space="preserve"> - </v>
      </c>
      <c r="M21"/>
      <c r="N21"/>
      <c r="O21" s="1" t="str">
        <f t="shared" si="4"/>
        <v xml:space="preserve"> - </v>
      </c>
      <c r="P21" s="15" t="s">
        <v>60</v>
      </c>
      <c r="Q21" s="14" t="s">
        <v>61</v>
      </c>
      <c r="R21" s="10">
        <v>328398.26</v>
      </c>
      <c r="S21" s="10">
        <v>337936.71</v>
      </c>
      <c r="T21" s="10" t="s">
        <v>48</v>
      </c>
      <c r="U21" s="10">
        <v>12385.56</v>
      </c>
      <c r="V21" s="10">
        <v>9538.4500000000007</v>
      </c>
      <c r="W21" s="10">
        <v>2847.12</v>
      </c>
      <c r="X21" s="1" t="s">
        <v>46</v>
      </c>
      <c r="Y21" s="1" t="s">
        <v>49</v>
      </c>
      <c r="Z21" s="1" t="s">
        <v>50</v>
      </c>
      <c r="AA21" s="1" t="s">
        <v>51</v>
      </c>
      <c r="AB21" s="1" t="s">
        <v>52</v>
      </c>
      <c r="AC21" t="s">
        <v>53</v>
      </c>
    </row>
    <row r="22" spans="1:29" x14ac:dyDescent="0.25">
      <c r="A22" t="s">
        <v>41</v>
      </c>
      <c r="B22" t="s">
        <v>42</v>
      </c>
      <c r="C22" s="1" t="str">
        <f t="shared" si="0"/>
        <v>IND - Qualiac</v>
      </c>
      <c r="D22" t="s">
        <v>43</v>
      </c>
      <c r="E22" t="s">
        <v>44</v>
      </c>
      <c r="F22" s="1" t="str">
        <f t="shared" si="1"/>
        <v>GECAP - GE Capital</v>
      </c>
      <c r="G22" t="s">
        <v>77</v>
      </c>
      <c r="H22"/>
      <c r="I22" s="1" t="str">
        <f t="shared" si="2"/>
        <v xml:space="preserve">CNT000000000189 - </v>
      </c>
      <c r="J22"/>
      <c r="K22"/>
      <c r="L22" s="1" t="str">
        <f t="shared" si="3"/>
        <v xml:space="preserve"> - </v>
      </c>
      <c r="M22"/>
      <c r="N22"/>
      <c r="O22" s="1" t="str">
        <f t="shared" si="4"/>
        <v xml:space="preserve"> - </v>
      </c>
      <c r="P22" s="15" t="s">
        <v>62</v>
      </c>
      <c r="Q22" s="14" t="s">
        <v>63</v>
      </c>
      <c r="R22" s="10">
        <v>318779.45</v>
      </c>
      <c r="S22" s="10">
        <v>328398.26</v>
      </c>
      <c r="T22" s="10" t="s">
        <v>48</v>
      </c>
      <c r="U22" s="10">
        <v>12385.56</v>
      </c>
      <c r="V22" s="10">
        <v>9618.81</v>
      </c>
      <c r="W22" s="10">
        <v>2766.76</v>
      </c>
      <c r="X22" s="1" t="s">
        <v>46</v>
      </c>
      <c r="Y22" s="1" t="s">
        <v>49</v>
      </c>
      <c r="Z22" s="1" t="s">
        <v>50</v>
      </c>
      <c r="AA22" s="1" t="s">
        <v>51</v>
      </c>
      <c r="AB22" s="1" t="s">
        <v>52</v>
      </c>
      <c r="AC22" t="s">
        <v>53</v>
      </c>
    </row>
    <row r="23" spans="1:29" x14ac:dyDescent="0.25">
      <c r="A23" t="s">
        <v>41</v>
      </c>
      <c r="B23" t="s">
        <v>42</v>
      </c>
      <c r="C23" s="1" t="str">
        <f t="shared" si="0"/>
        <v>IND - Qualiac</v>
      </c>
      <c r="D23" t="s">
        <v>43</v>
      </c>
      <c r="E23" t="s">
        <v>44</v>
      </c>
      <c r="F23" s="1" t="str">
        <f t="shared" si="1"/>
        <v>GECAP - GE Capital</v>
      </c>
      <c r="G23" t="s">
        <v>77</v>
      </c>
      <c r="H23"/>
      <c r="I23" s="1" t="str">
        <f t="shared" si="2"/>
        <v xml:space="preserve">CNT000000000189 - </v>
      </c>
      <c r="J23"/>
      <c r="K23"/>
      <c r="L23" s="1" t="str">
        <f t="shared" si="3"/>
        <v xml:space="preserve"> - </v>
      </c>
      <c r="M23"/>
      <c r="N23"/>
      <c r="O23" s="1" t="str">
        <f t="shared" si="4"/>
        <v xml:space="preserve"> - </v>
      </c>
      <c r="P23" s="15" t="s">
        <v>64</v>
      </c>
      <c r="Q23" s="14" t="s">
        <v>65</v>
      </c>
      <c r="R23" s="10">
        <v>309079.61</v>
      </c>
      <c r="S23" s="10">
        <v>318779.45</v>
      </c>
      <c r="T23" s="10" t="s">
        <v>48</v>
      </c>
      <c r="U23" s="10">
        <v>12385.56</v>
      </c>
      <c r="V23" s="10">
        <v>9699.85</v>
      </c>
      <c r="W23" s="10">
        <v>2685.72</v>
      </c>
      <c r="X23" s="1" t="s">
        <v>46</v>
      </c>
      <c r="Y23" s="1" t="s">
        <v>49</v>
      </c>
      <c r="Z23" s="1" t="s">
        <v>50</v>
      </c>
      <c r="AA23" s="1" t="s">
        <v>51</v>
      </c>
      <c r="AB23" s="1" t="s">
        <v>52</v>
      </c>
      <c r="AC23" t="s">
        <v>53</v>
      </c>
    </row>
    <row r="24" spans="1:29" x14ac:dyDescent="0.25">
      <c r="A24" t="s">
        <v>41</v>
      </c>
      <c r="B24" t="s">
        <v>42</v>
      </c>
      <c r="C24" s="1" t="str">
        <f t="shared" si="0"/>
        <v>IND - Qualiac</v>
      </c>
      <c r="D24" t="s">
        <v>43</v>
      </c>
      <c r="E24" t="s">
        <v>44</v>
      </c>
      <c r="F24" s="1" t="str">
        <f t="shared" si="1"/>
        <v>GECAP - GE Capital</v>
      </c>
      <c r="G24" t="s">
        <v>77</v>
      </c>
      <c r="H24"/>
      <c r="I24" s="1" t="str">
        <f t="shared" si="2"/>
        <v xml:space="preserve">CNT000000000189 - </v>
      </c>
      <c r="J24"/>
      <c r="K24"/>
      <c r="L24" s="1" t="str">
        <f t="shared" si="3"/>
        <v xml:space="preserve"> - </v>
      </c>
      <c r="M24"/>
      <c r="N24"/>
      <c r="O24" s="1" t="str">
        <f t="shared" si="4"/>
        <v xml:space="preserve"> - </v>
      </c>
      <c r="P24" s="15" t="s">
        <v>66</v>
      </c>
      <c r="Q24" s="14" t="s">
        <v>67</v>
      </c>
      <c r="R24" s="10">
        <v>299298.03999999998</v>
      </c>
      <c r="S24" s="10">
        <v>309079.61</v>
      </c>
      <c r="T24" s="10" t="s">
        <v>48</v>
      </c>
      <c r="U24" s="10">
        <v>12385.56</v>
      </c>
      <c r="V24" s="10">
        <v>9781.57</v>
      </c>
      <c r="W24" s="10">
        <v>2604</v>
      </c>
      <c r="X24" s="1" t="s">
        <v>46</v>
      </c>
      <c r="Y24" s="1" t="s">
        <v>49</v>
      </c>
      <c r="Z24" s="1" t="s">
        <v>50</v>
      </c>
      <c r="AA24" s="1" t="s">
        <v>51</v>
      </c>
      <c r="AB24" s="1" t="s">
        <v>52</v>
      </c>
      <c r="AC24" t="s">
        <v>53</v>
      </c>
    </row>
    <row r="25" spans="1:29" x14ac:dyDescent="0.25">
      <c r="A25" t="s">
        <v>41</v>
      </c>
      <c r="B25" t="s">
        <v>42</v>
      </c>
      <c r="C25" s="1" t="str">
        <f t="shared" si="0"/>
        <v>IND - Qualiac</v>
      </c>
      <c r="D25" t="s">
        <v>43</v>
      </c>
      <c r="E25" t="s">
        <v>44</v>
      </c>
      <c r="F25" s="1" t="str">
        <f t="shared" si="1"/>
        <v>GECAP - GE Capital</v>
      </c>
      <c r="G25" t="s">
        <v>77</v>
      </c>
      <c r="H25"/>
      <c r="I25" s="1" t="str">
        <f t="shared" si="2"/>
        <v xml:space="preserve">CNT000000000189 - </v>
      </c>
      <c r="J25"/>
      <c r="K25"/>
      <c r="L25" s="1" t="str">
        <f t="shared" si="3"/>
        <v xml:space="preserve"> - </v>
      </c>
      <c r="M25"/>
      <c r="N25"/>
      <c r="O25" s="1" t="str">
        <f t="shared" si="4"/>
        <v xml:space="preserve"> - </v>
      </c>
      <c r="P25" s="15" t="s">
        <v>68</v>
      </c>
      <c r="Q25" s="14" t="s">
        <v>69</v>
      </c>
      <c r="R25" s="10">
        <v>289434.06</v>
      </c>
      <c r="S25" s="10">
        <v>299298.03999999998</v>
      </c>
      <c r="T25" s="10" t="s">
        <v>48</v>
      </c>
      <c r="U25" s="10">
        <v>12385.56</v>
      </c>
      <c r="V25" s="10">
        <v>9863.98</v>
      </c>
      <c r="W25" s="10">
        <v>2521.59</v>
      </c>
      <c r="X25" s="1" t="s">
        <v>46</v>
      </c>
      <c r="Y25" s="1" t="s">
        <v>49</v>
      </c>
      <c r="Z25" s="1" t="s">
        <v>50</v>
      </c>
      <c r="AA25" s="1" t="s">
        <v>51</v>
      </c>
      <c r="AB25" s="1" t="s">
        <v>52</v>
      </c>
      <c r="AC25" t="s">
        <v>53</v>
      </c>
    </row>
    <row r="26" spans="1:29" x14ac:dyDescent="0.25">
      <c r="A26" t="s">
        <v>41</v>
      </c>
      <c r="B26" t="s">
        <v>42</v>
      </c>
      <c r="C26" s="1" t="str">
        <f t="shared" si="0"/>
        <v>IND - Qualiac</v>
      </c>
      <c r="D26" t="s">
        <v>43</v>
      </c>
      <c r="E26" t="s">
        <v>44</v>
      </c>
      <c r="F26" s="1" t="str">
        <f t="shared" si="1"/>
        <v>GECAP - GE Capital</v>
      </c>
      <c r="G26" t="s">
        <v>77</v>
      </c>
      <c r="H26"/>
      <c r="I26" s="1" t="str">
        <f t="shared" si="2"/>
        <v xml:space="preserve">CNT000000000189 - </v>
      </c>
      <c r="J26"/>
      <c r="K26"/>
      <c r="L26" s="1" t="str">
        <f t="shared" si="3"/>
        <v xml:space="preserve"> - </v>
      </c>
      <c r="M26"/>
      <c r="N26"/>
      <c r="O26" s="1" t="str">
        <f t="shared" si="4"/>
        <v xml:space="preserve"> - </v>
      </c>
      <c r="P26" s="15" t="s">
        <v>70</v>
      </c>
      <c r="Q26" s="14" t="s">
        <v>71</v>
      </c>
      <c r="R26" s="10">
        <v>279486.98</v>
      </c>
      <c r="S26" s="10">
        <v>289434.06</v>
      </c>
      <c r="T26" s="10" t="s">
        <v>48</v>
      </c>
      <c r="U26" s="10">
        <v>12385.56</v>
      </c>
      <c r="V26" s="10">
        <v>9947.08</v>
      </c>
      <c r="W26" s="10">
        <v>2438.48</v>
      </c>
      <c r="X26" s="1" t="s">
        <v>46</v>
      </c>
      <c r="Y26" s="1" t="s">
        <v>49</v>
      </c>
      <c r="Z26" s="1" t="s">
        <v>50</v>
      </c>
      <c r="AA26" s="1" t="s">
        <v>51</v>
      </c>
      <c r="AB26" s="1" t="s">
        <v>52</v>
      </c>
      <c r="AC26" t="s">
        <v>53</v>
      </c>
    </row>
    <row r="27" spans="1:29" x14ac:dyDescent="0.25">
      <c r="A27" t="s">
        <v>41</v>
      </c>
      <c r="B27" t="s">
        <v>42</v>
      </c>
      <c r="C27" s="1" t="str">
        <f t="shared" si="0"/>
        <v>IND - Qualiac</v>
      </c>
      <c r="D27" t="s">
        <v>43</v>
      </c>
      <c r="E27" t="s">
        <v>44</v>
      </c>
      <c r="F27" s="1" t="str">
        <f t="shared" si="1"/>
        <v>GECAP - GE Capital</v>
      </c>
      <c r="G27" t="s">
        <v>77</v>
      </c>
      <c r="H27"/>
      <c r="I27" s="1" t="str">
        <f t="shared" si="2"/>
        <v xml:space="preserve">CNT000000000189 - </v>
      </c>
      <c r="J27"/>
      <c r="K27"/>
      <c r="L27" s="1" t="str">
        <f t="shared" si="3"/>
        <v xml:space="preserve"> - </v>
      </c>
      <c r="M27"/>
      <c r="N27"/>
      <c r="O27" s="1" t="str">
        <f t="shared" si="4"/>
        <v xml:space="preserve"> - </v>
      </c>
      <c r="P27" s="15" t="s">
        <v>72</v>
      </c>
      <c r="Q27" s="14" t="s">
        <v>73</v>
      </c>
      <c r="R27" s="10">
        <v>269456.09000000003</v>
      </c>
      <c r="S27" s="10">
        <v>279486.98</v>
      </c>
      <c r="T27" s="10" t="s">
        <v>48</v>
      </c>
      <c r="U27" s="10">
        <v>12385.56</v>
      </c>
      <c r="V27" s="10">
        <v>10030.89</v>
      </c>
      <c r="W27" s="10">
        <v>2354.6799999999998</v>
      </c>
      <c r="X27" s="1" t="s">
        <v>46</v>
      </c>
      <c r="Y27" s="1" t="s">
        <v>49</v>
      </c>
      <c r="Z27" s="1" t="s">
        <v>50</v>
      </c>
      <c r="AA27" s="1" t="s">
        <v>51</v>
      </c>
      <c r="AB27" s="1" t="s">
        <v>52</v>
      </c>
      <c r="AC27" t="s">
        <v>53</v>
      </c>
    </row>
    <row r="28" spans="1:29" x14ac:dyDescent="0.25">
      <c r="A28" t="s">
        <v>41</v>
      </c>
      <c r="B28" t="s">
        <v>42</v>
      </c>
      <c r="C28" s="1" t="str">
        <f t="shared" si="0"/>
        <v>IND - Qualiac</v>
      </c>
      <c r="D28" t="s">
        <v>43</v>
      </c>
      <c r="E28" t="s">
        <v>44</v>
      </c>
      <c r="F28" s="1" t="str">
        <f t="shared" si="1"/>
        <v>GECAP - GE Capital</v>
      </c>
      <c r="G28" t="s">
        <v>77</v>
      </c>
      <c r="H28"/>
      <c r="I28" s="1" t="str">
        <f t="shared" si="2"/>
        <v xml:space="preserve">CNT000000000189 - </v>
      </c>
      <c r="J28"/>
      <c r="K28"/>
      <c r="L28" s="1" t="str">
        <f t="shared" si="3"/>
        <v xml:space="preserve"> - </v>
      </c>
      <c r="M28"/>
      <c r="N28"/>
      <c r="O28" s="1" t="str">
        <f t="shared" si="4"/>
        <v xml:space="preserve"> - </v>
      </c>
      <c r="P28" s="15" t="s">
        <v>74</v>
      </c>
      <c r="Q28" s="14" t="s">
        <v>75</v>
      </c>
      <c r="R28" s="10">
        <v>259340.69</v>
      </c>
      <c r="S28" s="10">
        <v>269456.09000000003</v>
      </c>
      <c r="T28" s="10" t="s">
        <v>48</v>
      </c>
      <c r="U28" s="10">
        <v>12385.56</v>
      </c>
      <c r="V28" s="10">
        <v>10115.4</v>
      </c>
      <c r="W28" s="10">
        <v>2270.17</v>
      </c>
      <c r="X28" s="1" t="s">
        <v>46</v>
      </c>
      <c r="Y28" s="1" t="s">
        <v>49</v>
      </c>
      <c r="Z28" s="1" t="s">
        <v>50</v>
      </c>
      <c r="AA28" s="1" t="s">
        <v>51</v>
      </c>
      <c r="AB28" s="1" t="s">
        <v>52</v>
      </c>
      <c r="AC28" t="s">
        <v>53</v>
      </c>
    </row>
    <row r="29" spans="1:29" x14ac:dyDescent="0.25">
      <c r="A29" t="s">
        <v>41</v>
      </c>
      <c r="B29" t="s">
        <v>42</v>
      </c>
      <c r="C29" s="1" t="str">
        <f t="shared" si="0"/>
        <v>IND - Qualiac</v>
      </c>
      <c r="D29" t="s">
        <v>43</v>
      </c>
      <c r="E29" t="s">
        <v>44</v>
      </c>
      <c r="F29" s="1" t="str">
        <f t="shared" si="1"/>
        <v>GECAP - GE Capital</v>
      </c>
      <c r="G29" t="s">
        <v>77</v>
      </c>
      <c r="H29"/>
      <c r="I29" s="1" t="str">
        <f t="shared" si="2"/>
        <v xml:space="preserve">CNT000000000189 - </v>
      </c>
      <c r="J29"/>
      <c r="K29"/>
      <c r="L29" s="1" t="str">
        <f t="shared" si="3"/>
        <v xml:space="preserve"> - </v>
      </c>
      <c r="M29"/>
      <c r="N29"/>
      <c r="O29" s="1" t="str">
        <f t="shared" si="4"/>
        <v xml:space="preserve"> - </v>
      </c>
      <c r="P29" s="15" t="s">
        <v>76</v>
      </c>
      <c r="Q29" s="14" t="s">
        <v>49</v>
      </c>
      <c r="R29" s="10">
        <v>255827.15</v>
      </c>
      <c r="S29" s="10">
        <v>259340.69</v>
      </c>
      <c r="T29" s="10" t="s">
        <v>48</v>
      </c>
      <c r="U29" s="10">
        <v>4266.1400000000003</v>
      </c>
      <c r="V29" s="10">
        <v>3513.55</v>
      </c>
      <c r="W29" s="10">
        <v>752.59</v>
      </c>
      <c r="X29" s="1" t="s">
        <v>46</v>
      </c>
      <c r="Y29" s="1" t="s">
        <v>49</v>
      </c>
      <c r="Z29" s="1" t="s">
        <v>50</v>
      </c>
      <c r="AA29" s="1" t="s">
        <v>51</v>
      </c>
      <c r="AB29" s="1" t="s">
        <v>52</v>
      </c>
      <c r="AC29" t="s">
        <v>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ELECH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2018-08-27T12:19:21Z</dcterms:modified>
</cp:coreProperties>
</file>