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53222"/>
  <mc:AlternateContent xmlns:mc="http://schemas.openxmlformats.org/markup-compatibility/2006">
    <mc:Choice Requires="x15">
      <x15ac:absPath xmlns:x15ac="http://schemas.microsoft.com/office/spreadsheetml/2010/11/ac" url="I:\h2.01\fr\qlo\editions\"/>
    </mc:Choice>
  </mc:AlternateContent>
  <bookViews>
    <workbookView xWindow="0" yWindow="0" windowWidth="25200" windowHeight="11985"/>
  </bookViews>
  <sheets>
    <sheet name="ELECD" sheetId="3" r:id="rId1"/>
    <sheet name="Donnees" sheetId="2" r:id="rId2"/>
  </sheets>
  <calcPr calcId="152511"/>
  <pivotCaches>
    <pivotCache cacheId="6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4" i="3" l="1"/>
  <c r="M4" i="3"/>
  <c r="L4" i="3"/>
  <c r="K4" i="3"/>
  <c r="J4" i="3"/>
  <c r="I4" i="3"/>
  <c r="H4" i="3"/>
  <c r="G4" i="3"/>
  <c r="F4" i="3"/>
  <c r="E4" i="3"/>
  <c r="D4" i="3"/>
  <c r="C4" i="3"/>
  <c r="F1" i="2" l="1"/>
  <c r="M1" i="3" l="1"/>
  <c r="D1" i="2"/>
  <c r="B1" i="2"/>
  <c r="L14" i="2"/>
  <c r="I14" i="2"/>
  <c r="F14" i="2"/>
  <c r="C14" i="2"/>
  <c r="L13" i="2"/>
  <c r="I13" i="2"/>
  <c r="F13" i="2"/>
  <c r="C13" i="2"/>
  <c r="L12" i="2"/>
  <c r="I12" i="2"/>
  <c r="F12" i="2"/>
  <c r="C12" i="2"/>
  <c r="L11" i="2"/>
  <c r="I11" i="2"/>
  <c r="F11" i="2"/>
  <c r="C11" i="2"/>
  <c r="L10" i="2"/>
  <c r="I10" i="2"/>
  <c r="F10" i="2"/>
  <c r="C10" i="2"/>
  <c r="L9" i="2"/>
  <c r="I9" i="2"/>
  <c r="F9" i="2"/>
  <c r="C9" i="2"/>
  <c r="L8" i="2"/>
  <c r="I8" i="2"/>
  <c r="F8" i="2"/>
  <c r="C8" i="2"/>
  <c r="L7" i="2"/>
  <c r="I7" i="2"/>
  <c r="F7" i="2"/>
  <c r="C7" i="2"/>
  <c r="L6" i="2"/>
  <c r="I6" i="2"/>
  <c r="F6" i="2"/>
  <c r="C6" i="2"/>
  <c r="L5" i="2"/>
  <c r="I5" i="2"/>
  <c r="F5" i="2"/>
  <c r="C5" i="2"/>
  <c r="L4" i="2"/>
  <c r="I4" i="2"/>
  <c r="F4" i="2"/>
  <c r="C4" i="2"/>
  <c r="L3" i="2"/>
  <c r="I3" i="2"/>
  <c r="F3" i="2"/>
  <c r="C3" i="2"/>
</calcChain>
</file>

<file path=xl/sharedStrings.xml><?xml version="1.0" encoding="utf-8"?>
<sst xmlns="http://schemas.openxmlformats.org/spreadsheetml/2006/main" count="498" uniqueCount="125">
  <si>
    <t>Étiquettes de lignes</t>
  </si>
  <si>
    <t>Total général</t>
  </si>
  <si>
    <t>Totalisation 1</t>
  </si>
  <si>
    <t>Libellé totalisation 1</t>
  </si>
  <si>
    <t>Libellé totalisation 2</t>
  </si>
  <si>
    <t>Totalisation 3</t>
  </si>
  <si>
    <t>Libellé totalisation 3</t>
  </si>
  <si>
    <t>Totalisation 4</t>
  </si>
  <si>
    <t>Libellé totalisation 4</t>
  </si>
  <si>
    <t>Job :</t>
  </si>
  <si>
    <t>Utilisateur :</t>
  </si>
  <si>
    <t>Date :</t>
  </si>
  <si>
    <t>Job</t>
  </si>
  <si>
    <t>Utilisateur</t>
  </si>
  <si>
    <t>Date</t>
  </si>
  <si>
    <t>Totalisation et libellé 1</t>
  </si>
  <si>
    <t>Totalisation et libellé 2</t>
  </si>
  <si>
    <t>Totalisation et libellé 3</t>
  </si>
  <si>
    <t>Totalisation et libellé 4</t>
  </si>
  <si>
    <t>Valeurs</t>
  </si>
  <si>
    <t>Désendettement : échéances restant dûes</t>
  </si>
  <si>
    <t>Contrat</t>
  </si>
  <si>
    <t>Date 1</t>
  </si>
  <si>
    <t>En cours fin 1</t>
  </si>
  <si>
    <t>Date 2</t>
  </si>
  <si>
    <t>En cours fin 2</t>
  </si>
  <si>
    <t>Date 3</t>
  </si>
  <si>
    <t>En cours fin 3</t>
  </si>
  <si>
    <t>Date 4</t>
  </si>
  <si>
    <t>En cours fin 4</t>
  </si>
  <si>
    <t>Date 5</t>
  </si>
  <si>
    <t>En cours fin 5</t>
  </si>
  <si>
    <t>Date 6</t>
  </si>
  <si>
    <t>En cours fin 6</t>
  </si>
  <si>
    <t>Date 7</t>
  </si>
  <si>
    <t>En cours fin 7</t>
  </si>
  <si>
    <t>Date 8</t>
  </si>
  <si>
    <t>En cours fin 8</t>
  </si>
  <si>
    <t>Date 9</t>
  </si>
  <si>
    <t>En cours fin 9</t>
  </si>
  <si>
    <t>Date 10</t>
  </si>
  <si>
    <t>En cours fin 10</t>
  </si>
  <si>
    <t>Date 11</t>
  </si>
  <si>
    <t>En cours fin 11</t>
  </si>
  <si>
    <t>Date 12</t>
  </si>
  <si>
    <t>En cours fin 12</t>
  </si>
  <si>
    <t>Somme de En cours fin 1</t>
  </si>
  <si>
    <t>Somme de En cours fin 2</t>
  </si>
  <si>
    <t>Somme de En cours fin 3</t>
  </si>
  <si>
    <t>Somme de En cours fin 4</t>
  </si>
  <si>
    <t>Somme de En cours fin 5</t>
  </si>
  <si>
    <t>Somme de En cours fin 6</t>
  </si>
  <si>
    <t>Somme de En cours fin 7</t>
  </si>
  <si>
    <t>Somme de En cours fin 8</t>
  </si>
  <si>
    <t>Somme de En cours fin 9</t>
  </si>
  <si>
    <t>Somme de En cours fin 10</t>
  </si>
  <si>
    <t>Somme de En cours fin 11</t>
  </si>
  <si>
    <t>Somme de En cours fin 12</t>
  </si>
  <si>
    <t>Intitulé date 1</t>
  </si>
  <si>
    <t>Intitulé date 2</t>
  </si>
  <si>
    <t>Intitulé date 3</t>
  </si>
  <si>
    <t>Intitulé date 4</t>
  </si>
  <si>
    <t>Intitulé date 5</t>
  </si>
  <si>
    <t>Intitulé date 6</t>
  </si>
  <si>
    <t>Intitulé date 7</t>
  </si>
  <si>
    <t>Intitulé date 8</t>
  </si>
  <si>
    <t>Intitulé date 9</t>
  </si>
  <si>
    <t>Intitulé date 10</t>
  </si>
  <si>
    <t>Intitulé date 11</t>
  </si>
  <si>
    <t>Intitulé date 12</t>
  </si>
  <si>
    <t>Totalisation 2</t>
  </si>
  <si>
    <t>IAC</t>
  </si>
  <si>
    <t>Ets IAC - Sté A</t>
  </si>
  <si>
    <t>CB</t>
  </si>
  <si>
    <t>Crédit Bail</t>
  </si>
  <si>
    <t>MR</t>
  </si>
  <si>
    <t>Matériel roulant</t>
  </si>
  <si>
    <t>CNT000000000009</t>
  </si>
  <si>
    <t>01-01-2015</t>
  </si>
  <si>
    <t>01/01/2015</t>
  </si>
  <si>
    <t>01-02-2015</t>
  </si>
  <si>
    <t>01/02/2015</t>
  </si>
  <si>
    <t>01-03-2015</t>
  </si>
  <si>
    <t>01/03/2015</t>
  </si>
  <si>
    <t>01-04-2015</t>
  </si>
  <si>
    <t>01/04/2015</t>
  </si>
  <si>
    <t>01-05-2015</t>
  </si>
  <si>
    <t>01/05/2015</t>
  </si>
  <si>
    <t>01-06-2015</t>
  </si>
  <si>
    <t>01/06/2015</t>
  </si>
  <si>
    <t>01-07-2015</t>
  </si>
  <si>
    <t>01/07/2015</t>
  </si>
  <si>
    <t>01-08-2015</t>
  </si>
  <si>
    <t>01/08/2015</t>
  </si>
  <si>
    <t>01-09-2015</t>
  </si>
  <si>
    <t>01/09/2015</t>
  </si>
  <si>
    <t>01-10-2015</t>
  </si>
  <si>
    <t>01/10/2015</t>
  </si>
  <si>
    <t>01-11-2015</t>
  </si>
  <si>
    <t>01/11/2015</t>
  </si>
  <si>
    <t>01-12-2015</t>
  </si>
  <si>
    <t>01/12/2015</t>
  </si>
  <si>
    <t>712830</t>
  </si>
  <si>
    <t>DEB</t>
  </si>
  <si>
    <t>25-02-2016</t>
  </si>
  <si>
    <t>CNT000000000010</t>
  </si>
  <si>
    <t>CNT000000000011</t>
  </si>
  <si>
    <t>CNT000000000012</t>
  </si>
  <si>
    <t>IND</t>
  </si>
  <si>
    <t>Qualiac</t>
  </si>
  <si>
    <t>LF</t>
  </si>
  <si>
    <t>Location financière</t>
  </si>
  <si>
    <t>CNT000000000029</t>
  </si>
  <si>
    <t>CNT000000000030</t>
  </si>
  <si>
    <t>CNT000000000031</t>
  </si>
  <si>
    <t>CNT000000000048</t>
  </si>
  <si>
    <t>CNT000000000139</t>
  </si>
  <si>
    <t>CNT000000000143</t>
  </si>
  <si>
    <t>CNT000000000146</t>
  </si>
  <si>
    <t>CNT000000000147</t>
  </si>
  <si>
    <t>IAC - Ets IAC - Sté A</t>
  </si>
  <si>
    <t>CB - Crédit Bail</t>
  </si>
  <si>
    <t>MR - Matériel roulant</t>
  </si>
  <si>
    <t>IND - Qualiac</t>
  </si>
  <si>
    <t>LF - Location financière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</si>
</sst>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4" fontId="0" fillId="0" borderId="0" xfId="0" applyNumberFormat="1" applyAlignment="1">
      <alignment horizontal="right" indent="1"/>
    </xf>
    <xf numFmtId="4" fontId="0" fillId="0" borderId="0" xfId="0" applyNumberFormat="1"/>
    <xf numFmtId="0" fontId="0" fillId="0" borderId="0" xfId="0" applyNumberFormat="1" applyFont="1" applyBorder="1"/>
    <xf numFmtId="0" fontId="0" fillId="0" borderId="0" xfId="0" applyNumberFormat="1" applyFont="1" applyBorder="1" applyAlignment="1">
      <alignment vertical="center"/>
    </xf>
    <xf numFmtId="0" fontId="2" fillId="0" borderId="0" xfId="0" applyNumberFormat="1" applyFont="1" applyBorder="1" applyAlignment="1">
      <alignment vertical="top" wrapText="1"/>
    </xf>
    <xf numFmtId="0" fontId="2" fillId="0" borderId="0" xfId="0" applyNumberFormat="1" applyFont="1" applyFill="1" applyBorder="1" applyAlignment="1">
      <alignment vertical="top" wrapText="1"/>
    </xf>
    <xf numFmtId="0" fontId="0" fillId="0" borderId="0" xfId="0" applyAlignment="1">
      <alignment horizontal="left" indent="2"/>
    </xf>
    <xf numFmtId="0" fontId="0" fillId="0" borderId="0" xfId="0" applyFont="1" applyAlignment="1">
      <alignment horizontal="right" vertical="center"/>
    </xf>
    <xf numFmtId="0" fontId="0" fillId="0" borderId="0" xfId="0" applyAlignment="1"/>
    <xf numFmtId="0" fontId="0" fillId="0" borderId="0" xfId="0" applyAlignment="1">
      <alignment horizontal="left" indent="3"/>
    </xf>
    <xf numFmtId="0" fontId="1" fillId="2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Normal" xfId="0" builtinId="0"/>
  </cellStyles>
  <dxfs count="34">
    <dxf>
      <alignment horizontal="right" indent="1" readingOrder="0"/>
    </dxf>
    <dxf>
      <alignment indent="1" readingOrder="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alignment indent="1" readingOrder="0"/>
    </dxf>
    <dxf>
      <alignment horizontal="right" indent="1" readingOrder="0"/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border>
        <right style="medium">
          <color auto="1"/>
        </right>
        <vertical/>
        <horizontal/>
      </border>
    </dxf>
    <dxf>
      <font>
        <b/>
        <color theme="1"/>
      </font>
      <fill>
        <patternFill patternType="solid">
          <fgColor theme="4" tint="0.79989013336588644"/>
          <bgColor theme="0" tint="-0.14996795556505021"/>
        </patternFill>
      </fill>
      <border>
        <left style="medium">
          <color theme="1"/>
        </left>
        <right style="medium">
          <color theme="1"/>
        </right>
        <top style="medium">
          <color theme="1"/>
        </top>
        <bottom style="medium">
          <color theme="1"/>
        </bottom>
        <vertical style="thin">
          <color theme="1"/>
        </vertical>
        <horizontal style="medium">
          <color theme="1"/>
        </horizont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Light16">
    <tableStyle name="EBLA" table="0" count="6">
      <tableStyleElement type="wholeTable" dxfId="33"/>
      <tableStyleElement type="totalRow" dxfId="32"/>
      <tableStyleElement type="firstColumn" dxfId="31"/>
      <tableStyleElement type="firstRowSubheading" dxfId="30"/>
      <tableStyleElement type="secondRowSubheading" dxfId="29"/>
      <tableStyleElement type="thirdRowSubheading" dxfId="28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OnLoad="1" refreshedBy="denis bouges" refreshedDate="42425.509148958336" createdVersion="5" refreshedVersion="5" minRefreshableVersion="3" recordCount="13">
  <cacheSource type="worksheet">
    <worksheetSource ref="A2:AW999993" sheet="Donnees"/>
  </cacheSource>
  <cacheFields count="49">
    <cacheField name="Totalisation 1" numFmtId="0">
      <sharedItems containsBlank="1"/>
    </cacheField>
    <cacheField name="Libellé totalisation 1" numFmtId="0">
      <sharedItems containsBlank="1"/>
    </cacheField>
    <cacheField name="Totalisation et libellé 1" numFmtId="0">
      <sharedItems containsBlank="1" count="4">
        <s v="IAC - Ets IAC - Sté A"/>
        <s v="IND - Qualiac"/>
        <m/>
        <s v=" - " u="1"/>
      </sharedItems>
    </cacheField>
    <cacheField name="Totalisation 2" numFmtId="0">
      <sharedItems containsBlank="1"/>
    </cacheField>
    <cacheField name="Libellé totalisation 2" numFmtId="0">
      <sharedItems containsBlank="1"/>
    </cacheField>
    <cacheField name="Totalisation et libellé 2" numFmtId="0">
      <sharedItems containsBlank="1" count="4">
        <s v="CB - Crédit Bail"/>
        <s v="LF - Location financière"/>
        <m/>
        <s v=" - " u="1"/>
      </sharedItems>
    </cacheField>
    <cacheField name="Totalisation 3" numFmtId="0">
      <sharedItems containsBlank="1"/>
    </cacheField>
    <cacheField name="Libellé totalisation 3" numFmtId="0">
      <sharedItems containsBlank="1"/>
    </cacheField>
    <cacheField name="Totalisation et libellé 3" numFmtId="0">
      <sharedItems containsBlank="1" count="3">
        <s v="MR - Matériel roulant"/>
        <m/>
        <s v=" - " u="1"/>
      </sharedItems>
    </cacheField>
    <cacheField name="Totalisation 4" numFmtId="0">
      <sharedItems containsNonDate="0" containsString="0" containsBlank="1"/>
    </cacheField>
    <cacheField name="Libellé totalisation 4" numFmtId="0">
      <sharedItems containsNonDate="0" containsString="0" containsBlank="1"/>
    </cacheField>
    <cacheField name="Totalisation et libellé 4" numFmtId="0">
      <sharedItems containsBlank="1"/>
    </cacheField>
    <cacheField name="Contrat" numFmtId="0">
      <sharedItems containsBlank="1" count="13">
        <s v="CNT000000000009"/>
        <s v="CNT000000000010"/>
        <s v="CNT000000000011"/>
        <s v="CNT000000000012"/>
        <s v="CNT000000000029"/>
        <s v="CNT000000000030"/>
        <s v="CNT000000000031"/>
        <s v="CNT000000000048"/>
        <s v="CNT000000000139"/>
        <s v="CNT000000000143"/>
        <s v="CNT000000000146"/>
        <s v="CNT000000000147"/>
        <m/>
      </sharedItems>
    </cacheField>
    <cacheField name="Date 1" numFmtId="0">
      <sharedItems containsBlank="1"/>
    </cacheField>
    <cacheField name="Intitulé date 1" numFmtId="0">
      <sharedItems containsBlank="1"/>
    </cacheField>
    <cacheField name="En cours fin 1" numFmtId="0">
      <sharedItems containsString="0" containsBlank="1" containsNumber="1" minValue="0" maxValue="152745.01999999999"/>
    </cacheField>
    <cacheField name="Date 2" numFmtId="0">
      <sharedItems containsBlank="1"/>
    </cacheField>
    <cacheField name="Intitulé date 2" numFmtId="0">
      <sharedItems containsBlank="1"/>
    </cacheField>
    <cacheField name="En cours fin 2" numFmtId="0">
      <sharedItems containsString="0" containsBlank="1" containsNumber="1" minValue="0" maxValue="152317.91"/>
    </cacheField>
    <cacheField name="Date 3" numFmtId="0">
      <sharedItems containsBlank="1"/>
    </cacheField>
    <cacheField name="Intitulé date 3" numFmtId="0">
      <sharedItems containsBlank="1"/>
    </cacheField>
    <cacheField name="En cours fin 3" numFmtId="0">
      <sharedItems containsString="0" containsBlank="1" containsNumber="1" minValue="0" maxValue="151892.46"/>
    </cacheField>
    <cacheField name="Date 4" numFmtId="0">
      <sharedItems containsBlank="1"/>
    </cacheField>
    <cacheField name="Intitulé date 4" numFmtId="0">
      <sharedItems containsBlank="1"/>
    </cacheField>
    <cacheField name="En cours fin 4" numFmtId="0">
      <sharedItems containsString="0" containsBlank="1" containsNumber="1" minValue="0" maxValue="151463.76999999999"/>
    </cacheField>
    <cacheField name="Date 5" numFmtId="0">
      <sharedItems containsBlank="1"/>
    </cacheField>
    <cacheField name="Intitulé date 5" numFmtId="0">
      <sharedItems containsBlank="1"/>
    </cacheField>
    <cacheField name="En cours fin 5" numFmtId="0">
      <sharedItems containsString="0" containsBlank="1" containsNumber="1" minValue="0" maxValue="151034.70000000001"/>
    </cacheField>
    <cacheField name="Date 6" numFmtId="0">
      <sharedItems containsBlank="1"/>
    </cacheField>
    <cacheField name="Intitulé date 6" numFmtId="0">
      <sharedItems containsBlank="1"/>
    </cacheField>
    <cacheField name="En cours fin 6" numFmtId="0">
      <sharedItems containsString="0" containsBlank="1" containsNumber="1" minValue="3118.84" maxValue="150603.4"/>
    </cacheField>
    <cacheField name="Date 7" numFmtId="0">
      <sharedItems containsBlank="1"/>
    </cacheField>
    <cacheField name="Intitulé date 7" numFmtId="0">
      <sharedItems containsBlank="1"/>
    </cacheField>
    <cacheField name="En cours fin 7" numFmtId="0">
      <sharedItems containsString="0" containsBlank="1" containsNumber="1" minValue="3081.29" maxValue="150171.72"/>
    </cacheField>
    <cacheField name="Date 8" numFmtId="0">
      <sharedItems containsBlank="1"/>
    </cacheField>
    <cacheField name="Intitulé date 8" numFmtId="0">
      <sharedItems containsBlank="1"/>
    </cacheField>
    <cacheField name="En cours fin 8" numFmtId="0">
      <sharedItems containsString="0" containsBlank="1" containsNumber="1" minValue="3042.48" maxValue="149738.26"/>
    </cacheField>
    <cacheField name="Date 9" numFmtId="0">
      <sharedItems containsBlank="1"/>
    </cacheField>
    <cacheField name="Intitulé date 9" numFmtId="0">
      <sharedItems containsBlank="1"/>
    </cacheField>
    <cacheField name="En cours fin 9" numFmtId="4">
      <sharedItems containsString="0" containsBlank="1" containsNumber="1" minValue="3003.41" maxValue="149303.01"/>
    </cacheField>
    <cacheField name="Date 10" numFmtId="0">
      <sharedItems containsBlank="1"/>
    </cacheField>
    <cacheField name="Intitulé date 10" numFmtId="0">
      <sharedItems containsBlank="1"/>
    </cacheField>
    <cacheField name="En cours fin 10" numFmtId="4">
      <sharedItems containsString="0" containsBlank="1" containsNumber="1" minValue="2965.42" maxValue="148867.38"/>
    </cacheField>
    <cacheField name="Date 11" numFmtId="0">
      <sharedItems containsBlank="1"/>
    </cacheField>
    <cacheField name="Intitulé date 11" numFmtId="0">
      <sharedItems containsBlank="1"/>
    </cacheField>
    <cacheField name="En cours fin 11" numFmtId="0">
      <sharedItems containsString="0" containsBlank="1" containsNumber="1" minValue="2926.16" maxValue="148429.48000000001"/>
    </cacheField>
    <cacheField name="Date 12" numFmtId="0">
      <sharedItems containsBlank="1"/>
    </cacheField>
    <cacheField name="Intitulé date 12" numFmtId="0">
      <sharedItems containsBlank="1"/>
    </cacheField>
    <cacheField name="En cours fin 12" numFmtId="0">
      <sharedItems containsString="0" containsBlank="1" containsNumber="1" minValue="2887.91" maxValue="147991.1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3">
  <r>
    <s v="IAC"/>
    <s v="Ets IAC - Sté A"/>
    <x v="0"/>
    <s v="CB"/>
    <s v="Crédit Bail"/>
    <x v="0"/>
    <s v="MR"/>
    <s v="Matériel roulant"/>
    <x v="0"/>
    <m/>
    <m/>
    <s v=" - "/>
    <x v="0"/>
    <s v="01-01-2015"/>
    <s v="01/01/2015"/>
    <n v="24827.26"/>
    <s v="01-02-2015"/>
    <s v="01/02/2015"/>
    <n v="23826.87"/>
    <s v="01-03-2015"/>
    <s v="01/03/2015"/>
    <n v="22831.67"/>
    <s v="01-04-2015"/>
    <s v="01/04/2015"/>
    <n v="21830.240000000002"/>
    <s v="01-05-2015"/>
    <s v="01/05/2015"/>
    <n v="20829.259999999998"/>
    <s v="01-06-2015"/>
    <s v="01/06/2015"/>
    <n v="19824.41"/>
    <s v="01-07-2015"/>
    <s v="01/07/2015"/>
    <n v="18820"/>
    <s v="01-08-2015"/>
    <s v="01/08/2015"/>
    <n v="17812.8"/>
    <s v="01-09-2015"/>
    <s v="01/09/2015"/>
    <n v="16802.78"/>
    <s v="01-10-2015"/>
    <s v="01/10/2015"/>
    <n v="15793.22"/>
    <s v="01-11-2015"/>
    <s v="01/11/2015"/>
    <n v="14779.76"/>
    <s v="01-12-2015"/>
    <s v="01/12/2015"/>
    <n v="13766.74"/>
  </r>
  <r>
    <s v="IAC"/>
    <s v="Ets IAC - Sté A"/>
    <x v="0"/>
    <s v="CB"/>
    <s v="Crédit Bail"/>
    <x v="0"/>
    <s v="MR"/>
    <s v="Matériel roulant"/>
    <x v="0"/>
    <m/>
    <m/>
    <s v=" - "/>
    <x v="1"/>
    <s v="01-01-2015"/>
    <s v="01/01/2015"/>
    <n v="0"/>
    <s v="01-02-2015"/>
    <s v="01/02/2015"/>
    <n v="0"/>
    <s v="01-03-2015"/>
    <s v="01/03/2015"/>
    <n v="70237.13"/>
    <s v="01-04-2015"/>
    <s v="01/04/2015"/>
    <n v="67184"/>
    <s v="01-05-2015"/>
    <s v="01/05/2015"/>
    <n v="64261.49"/>
    <s v="01-06-2015"/>
    <s v="01/06/2015"/>
    <n v="61272.36"/>
    <s v="01-07-2015"/>
    <s v="01/07/2015"/>
    <n v="58343.76"/>
    <s v="01-08-2015"/>
    <s v="01/08/2015"/>
    <n v="55348.4"/>
    <s v="01-09-2015"/>
    <s v="01/09/2015"/>
    <n v="52381.79"/>
    <s v="01-10-2015"/>
    <s v="01/10/2015"/>
    <n v="49444.03"/>
    <s v="01-11-2015"/>
    <s v="01/11/2015"/>
    <n v="46439.3"/>
    <s v="01-12-2015"/>
    <s v="01/12/2015"/>
    <n v="43495.42"/>
  </r>
  <r>
    <s v="IAC"/>
    <s v="Ets IAC - Sté A"/>
    <x v="0"/>
    <s v="CB"/>
    <s v="Crédit Bail"/>
    <x v="0"/>
    <s v="MR"/>
    <s v="Matériel roulant"/>
    <x v="0"/>
    <m/>
    <m/>
    <s v=" - "/>
    <x v="2"/>
    <s v="01-01-2015"/>
    <s v="01/01/2015"/>
    <n v="0"/>
    <s v="01-02-2015"/>
    <s v="01/02/2015"/>
    <n v="0"/>
    <s v="01-03-2015"/>
    <s v="01/03/2015"/>
    <n v="0"/>
    <s v="01-04-2015"/>
    <s v="01/04/2015"/>
    <n v="0"/>
    <s v="01-05-2015"/>
    <s v="01/05/2015"/>
    <n v="0"/>
    <s v="01-06-2015"/>
    <s v="01/06/2015"/>
    <n v="4073.5"/>
    <s v="01-07-2015"/>
    <s v="01/07/2015"/>
    <n v="3934.48"/>
    <s v="01-08-2015"/>
    <s v="01/08/2015"/>
    <n v="3795.13"/>
    <s v="01-09-2015"/>
    <s v="01/09/2015"/>
    <n v="3655.45"/>
    <s v="01-10-2015"/>
    <s v="01/10/2015"/>
    <n v="3515.9"/>
    <s v="01-11-2015"/>
    <s v="01/11/2015"/>
    <n v="3375.87"/>
    <s v="01-12-2015"/>
    <s v="01/12/2015"/>
    <n v="3235.96"/>
  </r>
  <r>
    <s v="IAC"/>
    <s v="Ets IAC - Sté A"/>
    <x v="0"/>
    <s v="CB"/>
    <s v="Crédit Bail"/>
    <x v="0"/>
    <s v="MR"/>
    <s v="Matériel roulant"/>
    <x v="0"/>
    <m/>
    <m/>
    <s v=" - "/>
    <x v="3"/>
    <s v="01-01-2015"/>
    <s v="01/01/2015"/>
    <n v="0"/>
    <s v="01-02-2015"/>
    <s v="01/02/2015"/>
    <n v="0"/>
    <s v="01-03-2015"/>
    <s v="01/03/2015"/>
    <n v="0"/>
    <s v="01-04-2015"/>
    <s v="01/04/2015"/>
    <n v="0"/>
    <s v="01-05-2015"/>
    <s v="01/05/2015"/>
    <n v="14374.01"/>
    <s v="01-06-2015"/>
    <s v="01/06/2015"/>
    <n v="13802.02"/>
    <s v="01-07-2015"/>
    <s v="01/07/2015"/>
    <n v="13238.13"/>
    <s v="01-08-2015"/>
    <s v="01/08/2015"/>
    <n v="12662.78"/>
    <s v="01-09-2015"/>
    <s v="01/09/2015"/>
    <n v="12090.65"/>
    <s v="01-10-2015"/>
    <s v="01/10/2015"/>
    <n v="11521.78"/>
    <s v="01-11-2015"/>
    <s v="01/11/2015"/>
    <n v="10941.36"/>
    <s v="01-12-2015"/>
    <s v="01/12/2015"/>
    <n v="10369.15"/>
  </r>
  <r>
    <s v="IND"/>
    <s v="Qualiac"/>
    <x v="1"/>
    <s v="LF"/>
    <s v="Location financière"/>
    <x v="1"/>
    <s v="MR"/>
    <s v="Matériel roulant"/>
    <x v="0"/>
    <m/>
    <m/>
    <s v=" - "/>
    <x v="4"/>
    <s v="01-01-2015"/>
    <s v="01/01/2015"/>
    <n v="148206.31"/>
    <s v="01-02-2015"/>
    <s v="01/02/2015"/>
    <n v="147791.89000000001"/>
    <s v="01-03-2015"/>
    <s v="01/03/2015"/>
    <n v="147379.07999999999"/>
    <s v="01-04-2015"/>
    <s v="01/04/2015"/>
    <n v="146963.13"/>
    <s v="01-05-2015"/>
    <s v="01/05/2015"/>
    <n v="146546.81"/>
    <s v="01-06-2015"/>
    <s v="01/06/2015"/>
    <n v="146128.32999999999"/>
    <s v="01-07-2015"/>
    <s v="01/07/2015"/>
    <n v="145709.47"/>
    <s v="01-08-2015"/>
    <s v="01/08/2015"/>
    <n v="145288.89000000001"/>
    <s v="01-09-2015"/>
    <s v="01/09/2015"/>
    <n v="144866.57999999999"/>
    <s v="01-10-2015"/>
    <s v="01/10/2015"/>
    <n v="144443.89000000001"/>
    <s v="01-11-2015"/>
    <s v="01/11/2015"/>
    <n v="144019"/>
    <s v="01-12-2015"/>
    <s v="01/12/2015"/>
    <n v="143593.74"/>
  </r>
  <r>
    <s v="IND"/>
    <s v="Qualiac"/>
    <x v="1"/>
    <s v="LF"/>
    <s v="Location financière"/>
    <x v="1"/>
    <s v="MR"/>
    <s v="Matériel roulant"/>
    <x v="0"/>
    <m/>
    <m/>
    <s v=" - "/>
    <x v="5"/>
    <s v="01-01-2015"/>
    <s v="01/01/2015"/>
    <n v="152745.01999999999"/>
    <s v="01-02-2015"/>
    <s v="01/02/2015"/>
    <n v="152317.91"/>
    <s v="01-03-2015"/>
    <s v="01/03/2015"/>
    <n v="151892.46"/>
    <s v="01-04-2015"/>
    <s v="01/04/2015"/>
    <n v="151463.76999999999"/>
    <s v="01-05-2015"/>
    <s v="01/05/2015"/>
    <n v="151034.70000000001"/>
    <s v="01-06-2015"/>
    <s v="01/06/2015"/>
    <n v="150603.4"/>
    <s v="01-07-2015"/>
    <s v="01/07/2015"/>
    <n v="150171.72"/>
    <s v="01-08-2015"/>
    <s v="01/08/2015"/>
    <n v="149738.26"/>
    <s v="01-09-2015"/>
    <s v="01/09/2015"/>
    <n v="149303.01"/>
    <s v="01-10-2015"/>
    <s v="01/10/2015"/>
    <n v="148867.38"/>
    <s v="01-11-2015"/>
    <s v="01/11/2015"/>
    <n v="148429.48000000001"/>
    <s v="01-12-2015"/>
    <s v="01/12/2015"/>
    <n v="147991.19"/>
  </r>
  <r>
    <s v="IND"/>
    <s v="Qualiac"/>
    <x v="1"/>
    <s v="LF"/>
    <s v="Location financière"/>
    <x v="1"/>
    <s v="MR"/>
    <s v="Matériel roulant"/>
    <x v="0"/>
    <m/>
    <m/>
    <s v=" - "/>
    <x v="6"/>
    <s v="01-01-2015"/>
    <s v="01/01/2015"/>
    <n v="145094.19"/>
    <s v="01-02-2015"/>
    <s v="01/02/2015"/>
    <n v="144693.18"/>
    <s v="01-03-2015"/>
    <s v="01/03/2015"/>
    <n v="144293.75"/>
    <s v="01-04-2015"/>
    <s v="01/04/2015"/>
    <n v="143891.29"/>
    <s v="01-05-2015"/>
    <s v="01/05/2015"/>
    <n v="143488.49"/>
    <s v="01-06-2015"/>
    <s v="01/06/2015"/>
    <n v="143083.62"/>
    <s v="01-07-2015"/>
    <s v="01/07/2015"/>
    <n v="142678.39999999999"/>
    <s v="01-08-2015"/>
    <s v="01/08/2015"/>
    <n v="142271.53"/>
    <s v="01-09-2015"/>
    <s v="01/09/2015"/>
    <n v="141863"/>
    <s v="01-10-2015"/>
    <s v="01/10/2015"/>
    <n v="141454.13"/>
    <s v="01-11-2015"/>
    <s v="01/11/2015"/>
    <n v="141043.14000000001"/>
    <s v="01-12-2015"/>
    <s v="01/12/2015"/>
    <n v="140631.81"/>
  </r>
  <r>
    <s v="IND"/>
    <s v="Qualiac"/>
    <x v="1"/>
    <s v="LF"/>
    <s v="Location financière"/>
    <x v="1"/>
    <s v="MR"/>
    <s v="Matériel roulant"/>
    <x v="0"/>
    <m/>
    <m/>
    <s v=" - "/>
    <x v="7"/>
    <s v="01-01-2015"/>
    <s v="01/01/2015"/>
    <n v="147423.47"/>
    <s v="01-02-2015"/>
    <s v="01/02/2015"/>
    <n v="147016.01"/>
    <s v="01-03-2015"/>
    <s v="01/03/2015"/>
    <n v="146610.18"/>
    <s v="01-04-2015"/>
    <s v="01/04/2015"/>
    <n v="146201.31"/>
    <s v="01-05-2015"/>
    <s v="01/05/2015"/>
    <n v="145792.13"/>
    <s v="01-06-2015"/>
    <s v="01/06/2015"/>
    <n v="145380.87"/>
    <s v="01-07-2015"/>
    <s v="01/07/2015"/>
    <n v="144969.29999999999"/>
    <s v="01-08-2015"/>
    <s v="01/08/2015"/>
    <n v="144556.09"/>
    <s v="01-09-2015"/>
    <s v="01/09/2015"/>
    <n v="144141.22"/>
    <s v="01-10-2015"/>
    <s v="01/10/2015"/>
    <n v="143726.04"/>
    <s v="01-11-2015"/>
    <s v="01/11/2015"/>
    <n v="143308.75"/>
    <s v="01-12-2015"/>
    <s v="01/12/2015"/>
    <n v="142891.14000000001"/>
  </r>
  <r>
    <s v="IND"/>
    <s v="Qualiac"/>
    <x v="1"/>
    <s v="LF"/>
    <s v="Location financière"/>
    <x v="1"/>
    <s v="MR"/>
    <s v="Matériel roulant"/>
    <x v="0"/>
    <m/>
    <m/>
    <s v=" - "/>
    <x v="8"/>
    <s v="01-01-2015"/>
    <s v="01/01/2015"/>
    <n v="10781.52"/>
    <s v="01-02-2015"/>
    <s v="01/02/2015"/>
    <n v="10464.75"/>
    <s v="01-03-2015"/>
    <s v="01/03/2015"/>
    <n v="10166.879999999999"/>
    <s v="01-04-2015"/>
    <s v="01/04/2015"/>
    <n v="9835.5400000000009"/>
    <s v="01-05-2015"/>
    <s v="01/05/2015"/>
    <n v="9514.89"/>
    <s v="01-06-2015"/>
    <s v="01/06/2015"/>
    <n v="9189.8700000000008"/>
    <s v="01-07-2015"/>
    <s v="01/07/2015"/>
    <n v="8875.99"/>
    <s v="01-08-2015"/>
    <s v="01/08/2015"/>
    <n v="8551.64"/>
    <s v="01-09-2015"/>
    <s v="01/09/2015"/>
    <n v="8223.82"/>
    <s v="01-10-2015"/>
    <s v="01/10/2015"/>
    <n v="7906.21"/>
    <s v="01-11-2015"/>
    <s v="01/11/2015"/>
    <n v="7578.02"/>
    <s v="01-12-2015"/>
    <s v="01/12/2015"/>
    <n v="7257.01"/>
  </r>
  <r>
    <s v="IND"/>
    <s v="Qualiac"/>
    <x v="1"/>
    <s v="LF"/>
    <s v="Location financière"/>
    <x v="1"/>
    <s v="MR"/>
    <s v="Matériel roulant"/>
    <x v="0"/>
    <m/>
    <m/>
    <s v=" - "/>
    <x v="9"/>
    <s v="01-01-2015"/>
    <s v="01/01/2015"/>
    <n v="9931.6200000000008"/>
    <s v="01-02-2015"/>
    <s v="01/02/2015"/>
    <n v="9817.8799999999992"/>
    <s v="01-03-2015"/>
    <s v="01/03/2015"/>
    <n v="9712.6200000000008"/>
    <s v="01-04-2015"/>
    <s v="01/04/2015"/>
    <n v="9593.66"/>
    <s v="01-05-2015"/>
    <s v="01/05/2015"/>
    <n v="9478.5300000000007"/>
    <s v="01-06-2015"/>
    <s v="01/06/2015"/>
    <n v="9361.02"/>
    <s v="01-07-2015"/>
    <s v="01/07/2015"/>
    <n v="9248.32"/>
    <s v="01-08-2015"/>
    <s v="01/08/2015"/>
    <n v="9131.8700000000008"/>
    <s v="01-09-2015"/>
    <s v="01/09/2015"/>
    <n v="9014.61"/>
    <s v="01-10-2015"/>
    <s v="01/10/2015"/>
    <n v="8900.58"/>
    <s v="01-11-2015"/>
    <s v="01/11/2015"/>
    <n v="8782.74"/>
    <s v="01-12-2015"/>
    <s v="01/12/2015"/>
    <n v="8667.94"/>
  </r>
  <r>
    <s v="IND"/>
    <s v="Qualiac"/>
    <x v="1"/>
    <s v="LF"/>
    <s v="Location financière"/>
    <x v="1"/>
    <s v="MR"/>
    <s v="Matériel roulant"/>
    <x v="0"/>
    <m/>
    <m/>
    <s v=" - "/>
    <x v="10"/>
    <s v="01-01-2015"/>
    <s v="01/01/2015"/>
    <n v="3309.01"/>
    <s v="01-02-2015"/>
    <s v="01/02/2015"/>
    <n v="3271.1"/>
    <s v="01-03-2015"/>
    <s v="01/03/2015"/>
    <n v="3236.02"/>
    <s v="01-04-2015"/>
    <s v="01/04/2015"/>
    <n v="3196.37"/>
    <s v="01-05-2015"/>
    <s v="01/05/2015"/>
    <n v="3158"/>
    <s v="01-06-2015"/>
    <s v="01/06/2015"/>
    <n v="3118.84"/>
    <s v="01-07-2015"/>
    <s v="01/07/2015"/>
    <n v="3081.29"/>
    <s v="01-08-2015"/>
    <s v="01/08/2015"/>
    <n v="3042.48"/>
    <s v="01-09-2015"/>
    <s v="01/09/2015"/>
    <n v="3003.41"/>
    <s v="01-10-2015"/>
    <s v="01/10/2015"/>
    <n v="2965.42"/>
    <s v="01-11-2015"/>
    <s v="01/11/2015"/>
    <n v="2926.16"/>
    <s v="01-12-2015"/>
    <s v="01/12/2015"/>
    <n v="2887.91"/>
  </r>
  <r>
    <s v="IND"/>
    <s v="Qualiac"/>
    <x v="1"/>
    <s v="LF"/>
    <s v="Location financière"/>
    <x v="1"/>
    <s v="MR"/>
    <s v="Matériel roulant"/>
    <x v="0"/>
    <m/>
    <m/>
    <s v=" - "/>
    <x v="11"/>
    <s v="01-01-2015"/>
    <s v="01/01/2015"/>
    <n v="7055.53"/>
    <s v="01-02-2015"/>
    <s v="01/02/2015"/>
    <n v="6768.84"/>
    <s v="01-03-2015"/>
    <s v="01/03/2015"/>
    <n v="6483.01"/>
    <s v="01-04-2015"/>
    <s v="01/04/2015"/>
    <n v="6194.73"/>
    <s v="01-05-2015"/>
    <s v="01/05/2015"/>
    <n v="5905.94"/>
    <s v="01-06-2015"/>
    <s v="01/06/2015"/>
    <n v="5615.38"/>
    <s v="01-07-2015"/>
    <s v="01/07/2015"/>
    <n v="5324.3"/>
    <s v="01-08-2015"/>
    <s v="01/08/2015"/>
    <n v="5031.75"/>
    <s v="01-09-2015"/>
    <s v="01/09/2015"/>
    <n v="4737.7299999999996"/>
    <s v="01-10-2015"/>
    <s v="01/10/2015"/>
    <n v="4443.17"/>
    <s v="01-11-2015"/>
    <s v="01/11/2015"/>
    <n v="4146.82"/>
    <s v="01-12-2015"/>
    <s v="01/12/2015"/>
    <n v="3849.93"/>
  </r>
  <r>
    <m/>
    <m/>
    <x v="2"/>
    <m/>
    <m/>
    <x v="2"/>
    <m/>
    <m/>
    <x v="1"/>
    <m/>
    <m/>
    <m/>
    <x v="1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2" cacheId="6" applyNumberFormats="0" applyBorderFormats="0" applyFontFormats="0" applyPatternFormats="0" applyAlignmentFormats="0" applyWidthHeightFormats="1" dataCaption="Valeurs" updatedVersion="5" minRefreshableVersion="3" itemPrintTitles="1" createdVersion="5" indent="0" compact="0" compactData="0" gridDropZones="1" multipleFieldFilters="0">
  <location ref="B6:N26" firstHeaderRow="1" firstDataRow="2" firstDataCol="1"/>
  <pivotFields count="49">
    <pivotField compact="0" outline="0" showAll="0"/>
    <pivotField compact="0" outline="0" showAll="0"/>
    <pivotField axis="axisRow" showAll="0">
      <items count="5">
        <item x="2"/>
        <item m="1" x="3"/>
        <item x="0"/>
        <item x="1"/>
        <item t="default"/>
      </items>
    </pivotField>
    <pivotField compact="0" outline="0" showAll="0" defaultSubtotal="0"/>
    <pivotField compact="0" outline="0" showAll="0"/>
    <pivotField axis="axisRow" showAll="0">
      <items count="5">
        <item x="2"/>
        <item m="1" x="3"/>
        <item x="0"/>
        <item x="1"/>
        <item t="default"/>
      </items>
    </pivotField>
    <pivotField compact="0" outline="0" showAll="0"/>
    <pivotField compact="0" outline="0" showAll="0"/>
    <pivotField axis="axisRow" showAll="0">
      <items count="4">
        <item m="1" x="2"/>
        <item x="1"/>
        <item x="0"/>
        <item t="default"/>
      </items>
    </pivotField>
    <pivotField compact="0" outline="0" showAll="0"/>
    <pivotField compact="0" outline="0" showAll="0"/>
    <pivotField showAll="0"/>
    <pivotField axis="axisRow" showAll="0" defaultSubtotal="0">
      <items count="13">
        <item x="12"/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compact="0" outline="0" showAll="0" defaultSubtotal="0"/>
    <pivotField compact="0" outline="0" showAll="0" defaultSubtotal="0"/>
    <pivotField dataField="1" compact="0" outline="0" showAll="0" defaultSubtotal="0"/>
    <pivotField compact="0" outline="0" showAll="0" defaultSubtotal="0"/>
    <pivotField compact="0" outline="0" showAll="0" defaultSubtotal="0"/>
    <pivotField dataField="1" compact="0" outline="0" showAll="0" defaultSubtotal="0"/>
    <pivotField compact="0" outline="0" showAll="0" defaultSubtotal="0"/>
    <pivotField compact="0" outline="0" showAll="0" defaultSubtotal="0"/>
    <pivotField dataField="1" compact="0" outline="0" showAll="0" defaultSubtotal="0"/>
    <pivotField compact="0" outline="0" showAll="0" defaultSubtotal="0"/>
    <pivotField compact="0" outline="0" showAll="0" defaultSubtotal="0"/>
    <pivotField dataField="1" compact="0" outline="0" showAll="0" defaultSubtotal="0"/>
    <pivotField compact="0" outline="0" showAll="0" defaultSubtotal="0"/>
    <pivotField compact="0" outline="0" showAll="0" defaultSubtotal="0"/>
    <pivotField dataField="1" compact="0" outline="0" showAll="0" defaultSubtotal="0"/>
    <pivotField compact="0" outline="0" showAll="0" defaultSubtotal="0"/>
    <pivotField compact="0" outline="0" showAll="0" defaultSubtotal="0"/>
    <pivotField dataField="1" compact="0" outline="0" showAll="0" defaultSubtotal="0"/>
    <pivotField compact="0" outline="0" showAll="0" defaultSubtotal="0"/>
    <pivotField compact="0" outline="0" showAll="0" defaultSubtotal="0"/>
    <pivotField dataField="1" compact="0" outline="0" showAll="0" defaultSubtotal="0"/>
    <pivotField compact="0" outline="0" showAll="0" defaultSubtotal="0"/>
    <pivotField compact="0" outline="0" showAll="0" defaultSubtotal="0"/>
    <pivotField dataField="1" compact="0" outline="0" showAll="0" defaultSubtotal="0"/>
    <pivotField compact="0" outline="0" showAll="0" defaultSubtotal="0"/>
    <pivotField compact="0" outline="0" showAll="0" defaultSubtotal="0"/>
    <pivotField dataField="1" compact="0" outline="0" showAll="0" defaultSubtotal="0"/>
    <pivotField compact="0" outline="0" showAll="0" defaultSubtotal="0"/>
    <pivotField compact="0" outline="0" showAll="0" defaultSubtotal="0"/>
    <pivotField dataField="1" compact="0" outline="0" showAll="0" defaultSubtotal="0"/>
    <pivotField compact="0" outline="0" showAll="0" defaultSubtotal="0"/>
    <pivotField compact="0" outline="0" showAll="0" defaultSubtotal="0"/>
    <pivotField dataField="1" compact="0" outline="0" showAll="0" defaultSubtotal="0"/>
    <pivotField compact="0" outline="0" showAll="0" defaultSubtotal="0"/>
    <pivotField compact="0" outline="0" showAll="0" defaultSubtotal="0"/>
    <pivotField dataField="1" compact="0" outline="0" showAll="0" defaultSubtotal="0"/>
  </pivotFields>
  <rowFields count="4">
    <field x="2"/>
    <field x="5"/>
    <field x="8"/>
    <field x="12"/>
  </rowFields>
  <rowItems count="19">
    <i>
      <x v="2"/>
    </i>
    <i r="1">
      <x v="2"/>
    </i>
    <i r="2">
      <x v="2"/>
    </i>
    <i r="3">
      <x v="1"/>
    </i>
    <i r="3">
      <x v="2"/>
    </i>
    <i r="3">
      <x v="3"/>
    </i>
    <i r="3">
      <x v="4"/>
    </i>
    <i>
      <x v="3"/>
    </i>
    <i r="1">
      <x v="3"/>
    </i>
    <i r="2">
      <x v="2"/>
    </i>
    <i r="3">
      <x v="5"/>
    </i>
    <i r="3">
      <x v="6"/>
    </i>
    <i r="3">
      <x v="7"/>
    </i>
    <i r="3">
      <x v="8"/>
    </i>
    <i r="3">
      <x v="9"/>
    </i>
    <i r="3">
      <x v="10"/>
    </i>
    <i r="3">
      <x v="11"/>
    </i>
    <i r="3">
      <x v="12"/>
    </i>
    <i t="grand">
      <x/>
    </i>
  </rowItems>
  <colFields count="1">
    <field x="-2"/>
  </colFields>
  <colItems count="12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</colItems>
  <dataFields count="12">
    <dataField name="Somme de En cours fin 1" fld="15" baseField="2" baseItem="1" numFmtId="4"/>
    <dataField name="Somme de En cours fin 2" fld="18" baseField="2" baseItem="1" numFmtId="4"/>
    <dataField name="Somme de En cours fin 3" fld="21" baseField="2" baseItem="1" numFmtId="4"/>
    <dataField name="Somme de En cours fin 4" fld="24" baseField="2" baseItem="1" numFmtId="4"/>
    <dataField name="Somme de En cours fin 5" fld="27" baseField="2" baseItem="1" numFmtId="4"/>
    <dataField name="Somme de En cours fin 6" fld="30" baseField="2" baseItem="1" numFmtId="4"/>
    <dataField name="Somme de En cours fin 7" fld="33" baseField="2" baseItem="1" numFmtId="4"/>
    <dataField name="Somme de En cours fin 8" fld="36" baseField="2" baseItem="1" numFmtId="4"/>
    <dataField name="Somme de En cours fin 9" fld="39" baseField="2" baseItem="1" numFmtId="4"/>
    <dataField name="Somme de En cours fin 10" fld="42" baseField="2" baseItem="1" numFmtId="4"/>
    <dataField name="Somme de En cours fin 11" fld="45" baseField="2" baseItem="1" numFmtId="4"/>
    <dataField name="Somme de En cours fin 12" fld="48" baseField="2" baseItem="1" numFmtId="4"/>
  </dataFields>
  <formats count="14">
    <format dxfId="27">
      <pivotArea outline="0" collapsedLevelsAreSubtotals="1" fieldPosition="0"/>
    </format>
    <format dxfId="26">
      <pivotArea dataOnly="0" labelOnly="1" grandRow="1" outline="0" fieldPosition="0"/>
    </format>
    <format dxfId="25">
      <pivotArea outline="0" fieldPosition="0">
        <references count="1">
          <reference field="4294967294" count="1">
            <x v="0"/>
          </reference>
        </references>
      </pivotArea>
    </format>
    <format dxfId="24">
      <pivotArea outline="0" fieldPosition="0">
        <references count="1">
          <reference field="4294967294" count="1">
            <x v="1"/>
          </reference>
        </references>
      </pivotArea>
    </format>
    <format dxfId="23">
      <pivotArea outline="0" fieldPosition="0">
        <references count="1">
          <reference field="4294967294" count="1">
            <x v="2"/>
          </reference>
        </references>
      </pivotArea>
    </format>
    <format dxfId="22">
      <pivotArea outline="0" fieldPosition="0">
        <references count="1">
          <reference field="4294967294" count="1">
            <x v="3"/>
          </reference>
        </references>
      </pivotArea>
    </format>
    <format dxfId="21">
      <pivotArea outline="0" fieldPosition="0">
        <references count="1">
          <reference field="4294967294" count="1">
            <x v="4"/>
          </reference>
        </references>
      </pivotArea>
    </format>
    <format dxfId="20">
      <pivotArea outline="0" fieldPosition="0">
        <references count="1">
          <reference field="4294967294" count="1">
            <x v="5"/>
          </reference>
        </references>
      </pivotArea>
    </format>
    <format dxfId="19">
      <pivotArea outline="0" fieldPosition="0">
        <references count="1">
          <reference field="4294967294" count="1">
            <x v="6"/>
          </reference>
        </references>
      </pivotArea>
    </format>
    <format dxfId="18">
      <pivotArea outline="0" fieldPosition="0">
        <references count="1">
          <reference field="4294967294" count="1">
            <x v="7"/>
          </reference>
        </references>
      </pivotArea>
    </format>
    <format dxfId="17">
      <pivotArea outline="0" fieldPosition="0">
        <references count="1">
          <reference field="4294967294" count="1">
            <x v="8"/>
          </reference>
        </references>
      </pivotArea>
    </format>
    <format dxfId="16">
      <pivotArea outline="0" fieldPosition="0">
        <references count="1">
          <reference field="4294967294" count="1">
            <x v="9"/>
          </reference>
        </references>
      </pivotArea>
    </format>
    <format dxfId="15">
      <pivotArea outline="0" fieldPosition="0">
        <references count="1">
          <reference field="4294967294" count="1">
            <x v="10"/>
          </reference>
        </references>
      </pivotArea>
    </format>
    <format dxfId="14">
      <pivotArea outline="0" fieldPosition="0">
        <references count="1">
          <reference field="4294967294" count="1">
            <x v="11"/>
          </reference>
        </references>
      </pivotArea>
    </format>
  </formats>
  <pivotTableStyleInfo name="EBLA" showRowHeaders="1" showColHeaders="0" showRowStripes="0" showColStripes="0" showLastColumn="1"/>
  <filters count="1">
    <filter fld="2" type="captionNotEqual" evalOrder="-1" id="6" stringValue1="">
      <autoFilter ref="A1">
        <filterColumn colId="0">
          <customFilters>
            <customFilter operator="notEqual" val=" "/>
          </customFilters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6"/>
  <sheetViews>
    <sheetView showGridLines="0" tabSelected="1" zoomScaleNormal="100" workbookViewId="0">
      <selection activeCell="H31" sqref="H31"/>
    </sheetView>
  </sheetViews>
  <sheetFormatPr baseColWidth="10" defaultRowHeight="15" x14ac:dyDescent="0.25"/>
  <cols>
    <col min="1" max="1" width="3.28515625" customWidth="1" collapsed="1"/>
    <col min="2" max="2" width="46.28515625" customWidth="1" collapsed="1"/>
    <col min="3" max="14" width="16" customWidth="1" collapsed="1"/>
  </cols>
  <sheetData>
    <row r="1" spans="2:14" x14ac:dyDescent="0.25">
      <c r="B1" s="13"/>
      <c r="C1" s="13"/>
      <c r="D1" s="13"/>
      <c r="E1" s="13"/>
      <c r="F1" s="12"/>
      <c r="M1" t="str">
        <f>CONCATENATE("Edité au : ",Donnees!F1)</f>
        <v>Edité au : 25-02-2016</v>
      </c>
    </row>
    <row r="2" spans="2:14" x14ac:dyDescent="0.25">
      <c r="B2" s="17" t="s">
        <v>20</v>
      </c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</row>
    <row r="3" spans="2:14" ht="15.75" thickBot="1" x14ac:dyDescent="0.3">
      <c r="B3" s="18"/>
      <c r="C3" s="18"/>
      <c r="D3" s="18"/>
      <c r="E3" s="18"/>
      <c r="F3" s="18"/>
    </row>
    <row r="4" spans="2:14" x14ac:dyDescent="0.25">
      <c r="B4" s="15" t="s">
        <v>21</v>
      </c>
      <c r="C4" s="15" t="str">
        <f>IF(ISBLANK(Donnees!O3),Donnees!N3,Donnees!O3)</f>
        <v>01/01/2015</v>
      </c>
      <c r="D4" s="15" t="str">
        <f>IF(ISBLANK(Donnees!R3),Donnees!Q3,Donnees!R3)</f>
        <v>01/02/2015</v>
      </c>
      <c r="E4" s="15" t="str">
        <f>IF(ISBLANK(Donnees!U3),Donnees!T3,Donnees!U3)</f>
        <v>01/03/2015</v>
      </c>
      <c r="F4" s="15" t="str">
        <f>IF(ISBLANK(Donnees!X3),Donnees!W3,Donnees!X3)</f>
        <v>01/04/2015</v>
      </c>
      <c r="G4" s="15" t="str">
        <f>IF(ISBLANK(Donnees!AA3),Donnees!Z3,Donnees!AA3)</f>
        <v>01/05/2015</v>
      </c>
      <c r="H4" s="15" t="str">
        <f>IF(ISBLANK(Donnees!AD3),Donnees!AC3,Donnees!AD3)</f>
        <v>01/06/2015</v>
      </c>
      <c r="I4" s="15" t="str">
        <f>IF(ISBLANK(Donnees!AG3),Donnees!AF3,Donnees!AG3)</f>
        <v>01/07/2015</v>
      </c>
      <c r="J4" s="15" t="str">
        <f>IF(ISBLANK(Donnees!AJ3),Donnees!AI3,Donnees!AJ3)</f>
        <v>01/08/2015</v>
      </c>
      <c r="K4" s="15" t="str">
        <f>IF(ISBLANK(Donnees!AM3),Donnees!AL3,Donnees!AM3)</f>
        <v>01/09/2015</v>
      </c>
      <c r="L4" s="15" t="str">
        <f>IF(ISBLANK(Donnees!AP3),Donnees!AO3,Donnees!AP3)</f>
        <v>01/10/2015</v>
      </c>
      <c r="M4" s="15" t="str">
        <f>IF(ISBLANK(Donnees!AS3),Donnees!AR3,Donnees!AS3)</f>
        <v>01/11/2015</v>
      </c>
      <c r="N4" s="15" t="str">
        <f>IF(ISBLANK(Donnees!AV3),Donnees!AU3,Donnees!AV3)</f>
        <v>01/12/2015</v>
      </c>
    </row>
    <row r="5" spans="2:14" ht="15.75" thickBot="1" x14ac:dyDescent="0.3"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</row>
    <row r="6" spans="2:14" ht="15" hidden="1" customHeight="1" x14ac:dyDescent="0.3">
      <c r="C6" s="2" t="s">
        <v>19</v>
      </c>
    </row>
    <row r="7" spans="2:14" ht="15.75" hidden="1" thickBot="1" x14ac:dyDescent="0.3">
      <c r="B7" s="2" t="s">
        <v>0</v>
      </c>
      <c r="C7" t="s">
        <v>46</v>
      </c>
      <c r="D7" t="s">
        <v>47</v>
      </c>
      <c r="E7" t="s">
        <v>48</v>
      </c>
      <c r="F7" t="s">
        <v>49</v>
      </c>
      <c r="G7" t="s">
        <v>50</v>
      </c>
      <c r="H7" t="s">
        <v>51</v>
      </c>
      <c r="I7" t="s">
        <v>52</v>
      </c>
      <c r="J7" t="s">
        <v>53</v>
      </c>
      <c r="K7" t="s">
        <v>54</v>
      </c>
      <c r="L7" t="s">
        <v>55</v>
      </c>
      <c r="M7" t="s">
        <v>56</v>
      </c>
      <c r="N7" t="s">
        <v>57</v>
      </c>
    </row>
    <row r="8" spans="2:14" x14ac:dyDescent="0.25">
      <c r="B8" s="3" t="s">
        <v>120</v>
      </c>
      <c r="C8" s="5">
        <v>24827.26</v>
      </c>
      <c r="D8" s="5">
        <v>23826.87</v>
      </c>
      <c r="E8" s="5">
        <v>93068.800000000003</v>
      </c>
      <c r="F8" s="5">
        <v>89014.24</v>
      </c>
      <c r="G8" s="5">
        <v>99464.76</v>
      </c>
      <c r="H8" s="5">
        <v>98972.290000000008</v>
      </c>
      <c r="I8" s="5">
        <v>94336.37000000001</v>
      </c>
      <c r="J8" s="5">
        <v>89619.11</v>
      </c>
      <c r="K8" s="5">
        <v>84930.67</v>
      </c>
      <c r="L8" s="5">
        <v>80274.929999999993</v>
      </c>
      <c r="M8" s="5">
        <v>75536.290000000008</v>
      </c>
      <c r="N8" s="5">
        <v>70867.26999999999</v>
      </c>
    </row>
    <row r="9" spans="2:14" x14ac:dyDescent="0.25">
      <c r="B9" s="4" t="s">
        <v>121</v>
      </c>
      <c r="C9" s="5">
        <v>24827.26</v>
      </c>
      <c r="D9" s="5">
        <v>23826.87</v>
      </c>
      <c r="E9" s="5">
        <v>93068.800000000003</v>
      </c>
      <c r="F9" s="5">
        <v>89014.24</v>
      </c>
      <c r="G9" s="5">
        <v>99464.76</v>
      </c>
      <c r="H9" s="5">
        <v>98972.290000000008</v>
      </c>
      <c r="I9" s="5">
        <v>94336.37000000001</v>
      </c>
      <c r="J9" s="5">
        <v>89619.11</v>
      </c>
      <c r="K9" s="5">
        <v>84930.67</v>
      </c>
      <c r="L9" s="5">
        <v>80274.929999999993</v>
      </c>
      <c r="M9" s="5">
        <v>75536.290000000008</v>
      </c>
      <c r="N9" s="5">
        <v>70867.26999999999</v>
      </c>
    </row>
    <row r="10" spans="2:14" ht="15.75" thickBot="1" x14ac:dyDescent="0.3">
      <c r="B10" s="11" t="s">
        <v>122</v>
      </c>
      <c r="C10" s="5">
        <v>24827.26</v>
      </c>
      <c r="D10" s="5">
        <v>23826.87</v>
      </c>
      <c r="E10" s="5">
        <v>93068.800000000003</v>
      </c>
      <c r="F10" s="5">
        <v>89014.24</v>
      </c>
      <c r="G10" s="5">
        <v>99464.76</v>
      </c>
      <c r="H10" s="5">
        <v>98972.290000000008</v>
      </c>
      <c r="I10" s="5">
        <v>94336.37000000001</v>
      </c>
      <c r="J10" s="5">
        <v>89619.11</v>
      </c>
      <c r="K10" s="5">
        <v>84930.67</v>
      </c>
      <c r="L10" s="5">
        <v>80274.929999999993</v>
      </c>
      <c r="M10" s="5">
        <v>75536.290000000008</v>
      </c>
      <c r="N10" s="5">
        <v>70867.26999999999</v>
      </c>
    </row>
    <row r="11" spans="2:14" ht="15.75" thickBot="1" x14ac:dyDescent="0.3">
      <c r="B11" s="14" t="s">
        <v>77</v>
      </c>
      <c r="C11" s="5">
        <v>24827.26</v>
      </c>
      <c r="D11" s="5">
        <v>23826.87</v>
      </c>
      <c r="E11" s="5">
        <v>22831.67</v>
      </c>
      <c r="F11" s="5">
        <v>21830.240000000002</v>
      </c>
      <c r="G11" s="5">
        <v>20829.259999999998</v>
      </c>
      <c r="H11" s="5">
        <v>19824.41</v>
      </c>
      <c r="I11" s="5">
        <v>18820</v>
      </c>
      <c r="J11" s="5">
        <v>17812.8</v>
      </c>
      <c r="K11" s="5">
        <v>16802.78</v>
      </c>
      <c r="L11" s="5">
        <v>15793.22</v>
      </c>
      <c r="M11" s="5">
        <v>14779.76</v>
      </c>
      <c r="N11" s="5">
        <v>13766.74</v>
      </c>
    </row>
    <row r="12" spans="2:14" x14ac:dyDescent="0.25">
      <c r="B12" s="14" t="s">
        <v>105</v>
      </c>
      <c r="C12" s="5">
        <v>0</v>
      </c>
      <c r="D12" s="5">
        <v>0</v>
      </c>
      <c r="E12" s="5">
        <v>70237.13</v>
      </c>
      <c r="F12" s="5">
        <v>67184</v>
      </c>
      <c r="G12" s="5">
        <v>64261.49</v>
      </c>
      <c r="H12" s="5">
        <v>61272.36</v>
      </c>
      <c r="I12" s="5">
        <v>58343.76</v>
      </c>
      <c r="J12" s="5">
        <v>55348.4</v>
      </c>
      <c r="K12" s="5">
        <v>52381.79</v>
      </c>
      <c r="L12" s="5">
        <v>49444.03</v>
      </c>
      <c r="M12" s="5">
        <v>46439.3</v>
      </c>
      <c r="N12" s="5">
        <v>43495.42</v>
      </c>
    </row>
    <row r="13" spans="2:14" x14ac:dyDescent="0.25">
      <c r="B13" s="14" t="s">
        <v>106</v>
      </c>
      <c r="C13" s="5">
        <v>0</v>
      </c>
      <c r="D13" s="5">
        <v>0</v>
      </c>
      <c r="E13" s="5">
        <v>0</v>
      </c>
      <c r="F13" s="5">
        <v>0</v>
      </c>
      <c r="G13" s="5">
        <v>0</v>
      </c>
      <c r="H13" s="5">
        <v>4073.5</v>
      </c>
      <c r="I13" s="5">
        <v>3934.48</v>
      </c>
      <c r="J13" s="5">
        <v>3795.13</v>
      </c>
      <c r="K13" s="5">
        <v>3655.45</v>
      </c>
      <c r="L13" s="5">
        <v>3515.9</v>
      </c>
      <c r="M13" s="5">
        <v>3375.87</v>
      </c>
      <c r="N13" s="5">
        <v>3235.96</v>
      </c>
    </row>
    <row r="14" spans="2:14" x14ac:dyDescent="0.25">
      <c r="B14" s="14" t="s">
        <v>107</v>
      </c>
      <c r="C14" s="5">
        <v>0</v>
      </c>
      <c r="D14" s="5">
        <v>0</v>
      </c>
      <c r="E14" s="5">
        <v>0</v>
      </c>
      <c r="F14" s="5">
        <v>0</v>
      </c>
      <c r="G14" s="5">
        <v>14374.01</v>
      </c>
      <c r="H14" s="5">
        <v>13802.02</v>
      </c>
      <c r="I14" s="5">
        <v>13238.13</v>
      </c>
      <c r="J14" s="5">
        <v>12662.78</v>
      </c>
      <c r="K14" s="5">
        <v>12090.65</v>
      </c>
      <c r="L14" s="5">
        <v>11521.78</v>
      </c>
      <c r="M14" s="5">
        <v>10941.36</v>
      </c>
      <c r="N14" s="5">
        <v>10369.15</v>
      </c>
    </row>
    <row r="15" spans="2:14" x14ac:dyDescent="0.25">
      <c r="B15" s="3" t="s">
        <v>123</v>
      </c>
      <c r="C15" s="5">
        <v>624546.67000000004</v>
      </c>
      <c r="D15" s="5">
        <v>622141.55999999994</v>
      </c>
      <c r="E15" s="5">
        <v>619774</v>
      </c>
      <c r="F15" s="5">
        <v>617339.80000000005</v>
      </c>
      <c r="G15" s="5">
        <v>614919.49</v>
      </c>
      <c r="H15" s="5">
        <v>612481.32999999996</v>
      </c>
      <c r="I15" s="5">
        <v>610058.78999999992</v>
      </c>
      <c r="J15" s="5">
        <v>607612.51</v>
      </c>
      <c r="K15" s="5">
        <v>605153.37999999989</v>
      </c>
      <c r="L15" s="5">
        <v>602706.82000000007</v>
      </c>
      <c r="M15" s="5">
        <v>600234.11</v>
      </c>
      <c r="N15" s="5">
        <v>597770.67000000004</v>
      </c>
    </row>
    <row r="16" spans="2:14" x14ac:dyDescent="0.25">
      <c r="B16" s="4" t="s">
        <v>124</v>
      </c>
      <c r="C16" s="5">
        <v>624546.67000000004</v>
      </c>
      <c r="D16" s="5">
        <v>622141.55999999994</v>
      </c>
      <c r="E16" s="5">
        <v>619774</v>
      </c>
      <c r="F16" s="5">
        <v>617339.80000000005</v>
      </c>
      <c r="G16" s="5">
        <v>614919.49</v>
      </c>
      <c r="H16" s="5">
        <v>612481.32999999996</v>
      </c>
      <c r="I16" s="5">
        <v>610058.78999999992</v>
      </c>
      <c r="J16" s="5">
        <v>607612.51</v>
      </c>
      <c r="K16" s="5">
        <v>605153.37999999989</v>
      </c>
      <c r="L16" s="5">
        <v>602706.82000000007</v>
      </c>
      <c r="M16" s="5">
        <v>600234.11</v>
      </c>
      <c r="N16" s="5">
        <v>597770.67000000004</v>
      </c>
    </row>
    <row r="17" spans="2:14" x14ac:dyDescent="0.25">
      <c r="B17" s="11" t="s">
        <v>122</v>
      </c>
      <c r="C17" s="5">
        <v>624546.67000000004</v>
      </c>
      <c r="D17" s="5">
        <v>622141.55999999994</v>
      </c>
      <c r="E17" s="5">
        <v>619774</v>
      </c>
      <c r="F17" s="5">
        <v>617339.80000000005</v>
      </c>
      <c r="G17" s="5">
        <v>614919.49</v>
      </c>
      <c r="H17" s="5">
        <v>612481.32999999996</v>
      </c>
      <c r="I17" s="5">
        <v>610058.78999999992</v>
      </c>
      <c r="J17" s="5">
        <v>607612.51</v>
      </c>
      <c r="K17" s="5">
        <v>605153.37999999989</v>
      </c>
      <c r="L17" s="5">
        <v>602706.82000000007</v>
      </c>
      <c r="M17" s="5">
        <v>600234.11</v>
      </c>
      <c r="N17" s="5">
        <v>597770.67000000004</v>
      </c>
    </row>
    <row r="18" spans="2:14" x14ac:dyDescent="0.25">
      <c r="B18" s="14" t="s">
        <v>112</v>
      </c>
      <c r="C18" s="5">
        <v>148206.31</v>
      </c>
      <c r="D18" s="5">
        <v>147791.89000000001</v>
      </c>
      <c r="E18" s="5">
        <v>147379.07999999999</v>
      </c>
      <c r="F18" s="5">
        <v>146963.13</v>
      </c>
      <c r="G18" s="5">
        <v>146546.81</v>
      </c>
      <c r="H18" s="5">
        <v>146128.32999999999</v>
      </c>
      <c r="I18" s="5">
        <v>145709.47</v>
      </c>
      <c r="J18" s="5">
        <v>145288.89000000001</v>
      </c>
      <c r="K18" s="5">
        <v>144866.57999999999</v>
      </c>
      <c r="L18" s="5">
        <v>144443.89000000001</v>
      </c>
      <c r="M18" s="5">
        <v>144019</v>
      </c>
      <c r="N18" s="5">
        <v>143593.74</v>
      </c>
    </row>
    <row r="19" spans="2:14" x14ac:dyDescent="0.25">
      <c r="B19" s="14" t="s">
        <v>113</v>
      </c>
      <c r="C19" s="5">
        <v>152745.01999999999</v>
      </c>
      <c r="D19" s="5">
        <v>152317.91</v>
      </c>
      <c r="E19" s="5">
        <v>151892.46</v>
      </c>
      <c r="F19" s="5">
        <v>151463.76999999999</v>
      </c>
      <c r="G19" s="5">
        <v>151034.70000000001</v>
      </c>
      <c r="H19" s="5">
        <v>150603.4</v>
      </c>
      <c r="I19" s="5">
        <v>150171.72</v>
      </c>
      <c r="J19" s="5">
        <v>149738.26</v>
      </c>
      <c r="K19" s="5">
        <v>149303.01</v>
      </c>
      <c r="L19" s="5">
        <v>148867.38</v>
      </c>
      <c r="M19" s="5">
        <v>148429.48000000001</v>
      </c>
      <c r="N19" s="5">
        <v>147991.19</v>
      </c>
    </row>
    <row r="20" spans="2:14" x14ac:dyDescent="0.25">
      <c r="B20" s="14" t="s">
        <v>114</v>
      </c>
      <c r="C20" s="5">
        <v>145094.19</v>
      </c>
      <c r="D20" s="5">
        <v>144693.18</v>
      </c>
      <c r="E20" s="5">
        <v>144293.75</v>
      </c>
      <c r="F20" s="5">
        <v>143891.29</v>
      </c>
      <c r="G20" s="5">
        <v>143488.49</v>
      </c>
      <c r="H20" s="5">
        <v>143083.62</v>
      </c>
      <c r="I20" s="5">
        <v>142678.39999999999</v>
      </c>
      <c r="J20" s="5">
        <v>142271.53</v>
      </c>
      <c r="K20" s="5">
        <v>141863</v>
      </c>
      <c r="L20" s="5">
        <v>141454.13</v>
      </c>
      <c r="M20" s="5">
        <v>141043.14000000001</v>
      </c>
      <c r="N20" s="5">
        <v>140631.81</v>
      </c>
    </row>
    <row r="21" spans="2:14" x14ac:dyDescent="0.25">
      <c r="B21" s="14" t="s">
        <v>115</v>
      </c>
      <c r="C21" s="5">
        <v>147423.47</v>
      </c>
      <c r="D21" s="5">
        <v>147016.01</v>
      </c>
      <c r="E21" s="5">
        <v>146610.18</v>
      </c>
      <c r="F21" s="5">
        <v>146201.31</v>
      </c>
      <c r="G21" s="5">
        <v>145792.13</v>
      </c>
      <c r="H21" s="5">
        <v>145380.87</v>
      </c>
      <c r="I21" s="5">
        <v>144969.29999999999</v>
      </c>
      <c r="J21" s="5">
        <v>144556.09</v>
      </c>
      <c r="K21" s="5">
        <v>144141.22</v>
      </c>
      <c r="L21" s="5">
        <v>143726.04</v>
      </c>
      <c r="M21" s="5">
        <v>143308.75</v>
      </c>
      <c r="N21" s="5">
        <v>142891.14000000001</v>
      </c>
    </row>
    <row r="22" spans="2:14" x14ac:dyDescent="0.25">
      <c r="B22" s="14" t="s">
        <v>116</v>
      </c>
      <c r="C22" s="5">
        <v>10781.52</v>
      </c>
      <c r="D22" s="5">
        <v>10464.75</v>
      </c>
      <c r="E22" s="5">
        <v>10166.879999999999</v>
      </c>
      <c r="F22" s="5">
        <v>9835.5400000000009</v>
      </c>
      <c r="G22" s="5">
        <v>9514.89</v>
      </c>
      <c r="H22" s="5">
        <v>9189.8700000000008</v>
      </c>
      <c r="I22" s="5">
        <v>8875.99</v>
      </c>
      <c r="J22" s="5">
        <v>8551.64</v>
      </c>
      <c r="K22" s="5">
        <v>8223.82</v>
      </c>
      <c r="L22" s="5">
        <v>7906.21</v>
      </c>
      <c r="M22" s="5">
        <v>7578.02</v>
      </c>
      <c r="N22" s="5">
        <v>7257.01</v>
      </c>
    </row>
    <row r="23" spans="2:14" x14ac:dyDescent="0.25">
      <c r="B23" s="14" t="s">
        <v>117</v>
      </c>
      <c r="C23" s="5">
        <v>9931.6200000000008</v>
      </c>
      <c r="D23" s="5">
        <v>9817.8799999999992</v>
      </c>
      <c r="E23" s="5">
        <v>9712.6200000000008</v>
      </c>
      <c r="F23" s="5">
        <v>9593.66</v>
      </c>
      <c r="G23" s="5">
        <v>9478.5300000000007</v>
      </c>
      <c r="H23" s="5">
        <v>9361.02</v>
      </c>
      <c r="I23" s="5">
        <v>9248.32</v>
      </c>
      <c r="J23" s="5">
        <v>9131.8700000000008</v>
      </c>
      <c r="K23" s="5">
        <v>9014.61</v>
      </c>
      <c r="L23" s="5">
        <v>8900.58</v>
      </c>
      <c r="M23" s="5">
        <v>8782.74</v>
      </c>
      <c r="N23" s="5">
        <v>8667.94</v>
      </c>
    </row>
    <row r="24" spans="2:14" x14ac:dyDescent="0.25">
      <c r="B24" s="14" t="s">
        <v>118</v>
      </c>
      <c r="C24" s="5">
        <v>3309.01</v>
      </c>
      <c r="D24" s="5">
        <v>3271.1</v>
      </c>
      <c r="E24" s="5">
        <v>3236.02</v>
      </c>
      <c r="F24" s="5">
        <v>3196.37</v>
      </c>
      <c r="G24" s="5">
        <v>3158</v>
      </c>
      <c r="H24" s="5">
        <v>3118.84</v>
      </c>
      <c r="I24" s="5">
        <v>3081.29</v>
      </c>
      <c r="J24" s="5">
        <v>3042.48</v>
      </c>
      <c r="K24" s="5">
        <v>3003.41</v>
      </c>
      <c r="L24" s="5">
        <v>2965.42</v>
      </c>
      <c r="M24" s="5">
        <v>2926.16</v>
      </c>
      <c r="N24" s="5">
        <v>2887.91</v>
      </c>
    </row>
    <row r="25" spans="2:14" x14ac:dyDescent="0.25">
      <c r="B25" s="14" t="s">
        <v>119</v>
      </c>
      <c r="C25" s="5">
        <v>7055.53</v>
      </c>
      <c r="D25" s="5">
        <v>6768.84</v>
      </c>
      <c r="E25" s="5">
        <v>6483.01</v>
      </c>
      <c r="F25" s="5">
        <v>6194.73</v>
      </c>
      <c r="G25" s="5">
        <v>5905.94</v>
      </c>
      <c r="H25" s="5">
        <v>5615.38</v>
      </c>
      <c r="I25" s="5">
        <v>5324.3</v>
      </c>
      <c r="J25" s="5">
        <v>5031.75</v>
      </c>
      <c r="K25" s="5">
        <v>4737.7299999999996</v>
      </c>
      <c r="L25" s="5">
        <v>4443.17</v>
      </c>
      <c r="M25" s="5">
        <v>4146.82</v>
      </c>
      <c r="N25" s="5">
        <v>3849.93</v>
      </c>
    </row>
    <row r="26" spans="2:14" x14ac:dyDescent="0.25">
      <c r="B26" s="4" t="s">
        <v>1</v>
      </c>
      <c r="C26" s="5">
        <v>649373.93000000005</v>
      </c>
      <c r="D26" s="5">
        <v>645968.43000000005</v>
      </c>
      <c r="E26" s="5">
        <v>712842.8</v>
      </c>
      <c r="F26" s="5">
        <v>706354.04</v>
      </c>
      <c r="G26" s="5">
        <v>714384.25</v>
      </c>
      <c r="H26" s="5">
        <v>711453.62</v>
      </c>
      <c r="I26" s="5">
        <v>704395.16</v>
      </c>
      <c r="J26" s="5">
        <v>697231.62</v>
      </c>
      <c r="K26" s="5">
        <v>690084.04999999993</v>
      </c>
      <c r="L26" s="5">
        <v>682981.75</v>
      </c>
      <c r="M26" s="5">
        <v>675770.4</v>
      </c>
      <c r="N26" s="5">
        <v>668637.93999999994</v>
      </c>
    </row>
  </sheetData>
  <mergeCells count="15">
    <mergeCell ref="L4:L5"/>
    <mergeCell ref="M4:M5"/>
    <mergeCell ref="N4:N5"/>
    <mergeCell ref="B2:N2"/>
    <mergeCell ref="G4:G5"/>
    <mergeCell ref="H4:H5"/>
    <mergeCell ref="I4:I5"/>
    <mergeCell ref="J4:J5"/>
    <mergeCell ref="K4:K5"/>
    <mergeCell ref="B3:F3"/>
    <mergeCell ref="B4:B5"/>
    <mergeCell ref="C4:C5"/>
    <mergeCell ref="D4:D5"/>
    <mergeCell ref="E4:E5"/>
    <mergeCell ref="F4:F5"/>
  </mergeCells>
  <pageMargins left="0.7" right="0.7" top="0.75" bottom="0.75" header="0.3" footer="0.3"/>
  <pageSetup paperSize="9" scale="54" fitToHeight="0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14"/>
  <sheetViews>
    <sheetView workbookViewId="0">
      <selection activeCell="H5" sqref="H5"/>
    </sheetView>
  </sheetViews>
  <sheetFormatPr baseColWidth="10" defaultColWidth="14.28515625" defaultRowHeight="15" x14ac:dyDescent="0.25"/>
  <cols>
    <col min="1" max="1" width="12.85546875" style="1" bestFit="1" customWidth="1" collapsed="1"/>
    <col min="2" max="2" width="19.140625" style="1" bestFit="1" customWidth="1" collapsed="1"/>
    <col min="3" max="3" width="21.5703125" style="1" bestFit="1" customWidth="1" collapsed="1"/>
    <col min="4" max="4" width="12.85546875" style="1" bestFit="1" customWidth="1" collapsed="1"/>
    <col min="5" max="5" width="19.140625" style="1" bestFit="1" customWidth="1" collapsed="1"/>
    <col min="6" max="6" width="21.5703125" style="1" bestFit="1" customWidth="1" collapsed="1"/>
    <col min="7" max="7" width="12.85546875" style="1" bestFit="1" customWidth="1" collapsed="1"/>
    <col min="8" max="8" width="19.140625" style="1" bestFit="1" customWidth="1" collapsed="1"/>
    <col min="9" max="9" width="21.5703125" style="1" bestFit="1" customWidth="1" collapsed="1"/>
    <col min="10" max="10" width="12.85546875" style="1" bestFit="1" customWidth="1" collapsed="1"/>
    <col min="11" max="11" width="19.140625" style="1" bestFit="1" customWidth="1" collapsed="1"/>
    <col min="12" max="12" width="21.5703125" style="1" bestFit="1" customWidth="1" collapsed="1"/>
    <col min="13" max="13" width="14.5703125" style="1" customWidth="1" collapsed="1"/>
    <col min="14" max="14" width="13.42578125" style="1" customWidth="1" collapsed="1"/>
    <col min="15" max="15" width="13.42578125" style="1" bestFit="1" customWidth="1" collapsed="1"/>
    <col min="16" max="16" width="12.5703125" style="1" bestFit="1" customWidth="1" collapsed="1"/>
    <col min="17" max="17" width="13.42578125" style="1" customWidth="1" collapsed="1"/>
    <col min="18" max="18" width="13.42578125" style="1" bestFit="1" customWidth="1" collapsed="1"/>
    <col min="19" max="19" width="12.5703125" style="1" bestFit="1" customWidth="1" collapsed="1"/>
    <col min="20" max="20" width="13.42578125" style="1" customWidth="1" collapsed="1"/>
    <col min="21" max="21" width="13.42578125" style="1" bestFit="1" customWidth="1" collapsed="1"/>
    <col min="22" max="22" width="12.5703125" style="1" bestFit="1" customWidth="1" collapsed="1"/>
    <col min="23" max="23" width="13.42578125" style="1" customWidth="1" collapsed="1"/>
    <col min="24" max="24" width="13.42578125" style="1" bestFit="1" customWidth="1" collapsed="1"/>
    <col min="25" max="25" width="12.5703125" style="1" bestFit="1" customWidth="1" collapsed="1"/>
    <col min="26" max="26" width="13.42578125" style="1" customWidth="1" collapsed="1"/>
    <col min="27" max="27" width="13.42578125" style="1" bestFit="1" customWidth="1" collapsed="1"/>
    <col min="28" max="28" width="12.5703125" style="1" bestFit="1" customWidth="1" collapsed="1"/>
    <col min="29" max="29" width="13.42578125" style="1" customWidth="1" collapsed="1"/>
    <col min="30" max="30" width="13.42578125" style="1" bestFit="1" customWidth="1" collapsed="1"/>
    <col min="31" max="31" width="12.5703125" style="1" bestFit="1" customWidth="1" collapsed="1"/>
    <col min="32" max="32" width="13.42578125" style="1" customWidth="1" collapsed="1"/>
    <col min="33" max="33" width="13.42578125" style="1" bestFit="1" customWidth="1" collapsed="1"/>
    <col min="34" max="34" width="12.5703125" style="1" bestFit="1" customWidth="1" collapsed="1"/>
    <col min="35" max="35" width="13.42578125" style="1" customWidth="1" collapsed="1"/>
    <col min="36" max="36" width="13.42578125" style="1" bestFit="1" customWidth="1" collapsed="1"/>
    <col min="37" max="37" width="12.5703125" style="1" bestFit="1" customWidth="1" collapsed="1"/>
    <col min="38" max="38" width="13.42578125" style="1" customWidth="1" collapsed="1"/>
    <col min="39" max="39" width="13.42578125" style="1" bestFit="1" customWidth="1" collapsed="1"/>
    <col min="40" max="40" width="12.5703125" style="6" bestFit="1" customWidth="1" collapsed="1"/>
    <col min="41" max="41" width="13.42578125" style="6" customWidth="1" collapsed="1"/>
    <col min="42" max="42" width="14.42578125" style="6" bestFit="1" customWidth="1" collapsed="1"/>
    <col min="43" max="43" width="13.5703125" style="6" bestFit="1" customWidth="1" collapsed="1"/>
    <col min="44" max="44" width="13.42578125" style="6" customWidth="1" collapsed="1"/>
    <col min="45" max="45" width="14.42578125" style="6" bestFit="1" customWidth="1" collapsed="1"/>
    <col min="46" max="46" width="13.5703125" style="1" bestFit="1" customWidth="1" collapsed="1"/>
    <col min="47" max="47" width="13.42578125" style="1" customWidth="1" collapsed="1"/>
    <col min="48" max="48" width="14.42578125" style="1" bestFit="1" customWidth="1" collapsed="1"/>
    <col min="49" max="49" width="13.5703125" style="1" bestFit="1" customWidth="1" collapsed="1"/>
    <col min="50" max="52" width="11.85546875" style="1" customWidth="1" collapsed="1"/>
    <col min="53" max="16384" width="14.28515625" style="1" collapsed="1"/>
  </cols>
  <sheetData>
    <row r="1" spans="1:52" x14ac:dyDescent="0.25">
      <c r="A1" s="1" t="s">
        <v>9</v>
      </c>
      <c r="B1" s="1" t="str">
        <f>AX3</f>
        <v>712830</v>
      </c>
      <c r="C1" s="1" t="s">
        <v>10</v>
      </c>
      <c r="D1" s="1" t="str">
        <f>AY3</f>
        <v>DEB</v>
      </c>
      <c r="E1" s="1" t="s">
        <v>11</v>
      </c>
      <c r="F1" s="1" t="str">
        <f>AZ3</f>
        <v>25-02-2016</v>
      </c>
      <c r="AN1" s="1"/>
      <c r="AO1" s="1"/>
      <c r="AP1" s="1"/>
      <c r="AQ1" s="1"/>
      <c r="AR1" s="1"/>
      <c r="AS1" s="1"/>
    </row>
    <row r="2" spans="1:52" s="7" customFormat="1" ht="15" customHeight="1" x14ac:dyDescent="0.25">
      <c r="A2" s="9" t="s">
        <v>2</v>
      </c>
      <c r="B2" s="9" t="s">
        <v>3</v>
      </c>
      <c r="C2" s="9" t="s">
        <v>15</v>
      </c>
      <c r="D2" s="9" t="s">
        <v>70</v>
      </c>
      <c r="E2" s="9" t="s">
        <v>4</v>
      </c>
      <c r="F2" s="9" t="s">
        <v>16</v>
      </c>
      <c r="G2" s="9" t="s">
        <v>5</v>
      </c>
      <c r="H2" s="9" t="s">
        <v>6</v>
      </c>
      <c r="I2" s="9" t="s">
        <v>17</v>
      </c>
      <c r="J2" s="9" t="s">
        <v>7</v>
      </c>
      <c r="K2" s="9" t="s">
        <v>8</v>
      </c>
      <c r="L2" s="9" t="s">
        <v>18</v>
      </c>
      <c r="M2" s="8" t="s">
        <v>21</v>
      </c>
      <c r="N2" s="8" t="s">
        <v>22</v>
      </c>
      <c r="O2" s="8" t="s">
        <v>58</v>
      </c>
      <c r="P2" s="8" t="s">
        <v>23</v>
      </c>
      <c r="Q2" s="8" t="s">
        <v>24</v>
      </c>
      <c r="R2" s="8" t="s">
        <v>59</v>
      </c>
      <c r="S2" s="8" t="s">
        <v>25</v>
      </c>
      <c r="T2" s="8" t="s">
        <v>26</v>
      </c>
      <c r="U2" s="8" t="s">
        <v>60</v>
      </c>
      <c r="V2" s="8" t="s">
        <v>27</v>
      </c>
      <c r="W2" s="8" t="s">
        <v>28</v>
      </c>
      <c r="X2" s="8" t="s">
        <v>61</v>
      </c>
      <c r="Y2" s="8" t="s">
        <v>29</v>
      </c>
      <c r="Z2" s="8" t="s">
        <v>30</v>
      </c>
      <c r="AA2" s="8" t="s">
        <v>62</v>
      </c>
      <c r="AB2" s="8" t="s">
        <v>31</v>
      </c>
      <c r="AC2" s="8" t="s">
        <v>32</v>
      </c>
      <c r="AD2" s="8" t="s">
        <v>63</v>
      </c>
      <c r="AE2" s="8" t="s">
        <v>33</v>
      </c>
      <c r="AF2" s="8" t="s">
        <v>34</v>
      </c>
      <c r="AG2" s="8" t="s">
        <v>64</v>
      </c>
      <c r="AH2" s="8" t="s">
        <v>35</v>
      </c>
      <c r="AI2" s="8" t="s">
        <v>36</v>
      </c>
      <c r="AJ2" s="8" t="s">
        <v>65</v>
      </c>
      <c r="AK2" s="8" t="s">
        <v>37</v>
      </c>
      <c r="AL2" s="8" t="s">
        <v>38</v>
      </c>
      <c r="AM2" s="8" t="s">
        <v>66</v>
      </c>
      <c r="AN2" s="8" t="s">
        <v>39</v>
      </c>
      <c r="AO2" s="8" t="s">
        <v>40</v>
      </c>
      <c r="AP2" s="8" t="s">
        <v>67</v>
      </c>
      <c r="AQ2" s="8" t="s">
        <v>41</v>
      </c>
      <c r="AR2" s="8" t="s">
        <v>42</v>
      </c>
      <c r="AS2" s="8" t="s">
        <v>68</v>
      </c>
      <c r="AT2" s="8" t="s">
        <v>43</v>
      </c>
      <c r="AU2" s="8" t="s">
        <v>44</v>
      </c>
      <c r="AV2" s="8" t="s">
        <v>69</v>
      </c>
      <c r="AW2" s="8" t="s">
        <v>45</v>
      </c>
      <c r="AX2" s="10" t="s">
        <v>12</v>
      </c>
      <c r="AY2" s="10" t="s">
        <v>13</v>
      </c>
      <c r="AZ2" s="10" t="s">
        <v>14</v>
      </c>
    </row>
    <row r="3" spans="1:52" x14ac:dyDescent="0.25">
      <c r="A3" t="s">
        <v>71</v>
      </c>
      <c r="B3" t="s">
        <v>72</v>
      </c>
      <c r="C3" s="1" t="str">
        <f t="shared" ref="C3:C14" si="0">CONCATENATE(A3," - ",B3)</f>
        <v>IAC - Ets IAC - Sté A</v>
      </c>
      <c r="D3" t="s">
        <v>73</v>
      </c>
      <c r="E3" t="s">
        <v>74</v>
      </c>
      <c r="F3" s="1" t="str">
        <f t="shared" ref="F3:F14" si="1">CONCATENATE(D3," - ",E3)</f>
        <v>CB - Crédit Bail</v>
      </c>
      <c r="G3" t="s">
        <v>75</v>
      </c>
      <c r="H3" t="s">
        <v>76</v>
      </c>
      <c r="I3" s="1" t="str">
        <f t="shared" ref="I3:I14" si="2">CONCATENATE(G3," - ",H3)</f>
        <v>MR - Matériel roulant</v>
      </c>
      <c r="J3"/>
      <c r="K3"/>
      <c r="L3" s="1" t="str">
        <f t="shared" ref="L3:L14" si="3">CONCATENATE(J3," - ",K3)</f>
        <v xml:space="preserve"> - </v>
      </c>
      <c r="M3" t="s">
        <v>77</v>
      </c>
      <c r="N3" t="s">
        <v>78</v>
      </c>
      <c r="O3" t="s">
        <v>79</v>
      </c>
      <c r="P3" s="6">
        <v>24827.26</v>
      </c>
      <c r="Q3" t="s">
        <v>80</v>
      </c>
      <c r="R3" t="s">
        <v>81</v>
      </c>
      <c r="S3" s="6">
        <v>23826.87</v>
      </c>
      <c r="T3" t="s">
        <v>82</v>
      </c>
      <c r="U3" t="s">
        <v>83</v>
      </c>
      <c r="V3" s="6">
        <v>22831.67</v>
      </c>
      <c r="W3" t="s">
        <v>84</v>
      </c>
      <c r="X3" t="s">
        <v>85</v>
      </c>
      <c r="Y3" s="6">
        <v>21830.240000000002</v>
      </c>
      <c r="Z3" t="s">
        <v>86</v>
      </c>
      <c r="AA3" t="s">
        <v>87</v>
      </c>
      <c r="AB3" s="6">
        <v>20829.259999999998</v>
      </c>
      <c r="AC3" t="s">
        <v>88</v>
      </c>
      <c r="AD3" t="s">
        <v>89</v>
      </c>
      <c r="AE3" s="6">
        <v>19824.41</v>
      </c>
      <c r="AF3" t="s">
        <v>90</v>
      </c>
      <c r="AG3" t="s">
        <v>91</v>
      </c>
      <c r="AH3" s="6">
        <v>18820</v>
      </c>
      <c r="AI3" t="s">
        <v>92</v>
      </c>
      <c r="AJ3" t="s">
        <v>93</v>
      </c>
      <c r="AK3" s="6">
        <v>17812.8</v>
      </c>
      <c r="AL3" t="s">
        <v>94</v>
      </c>
      <c r="AM3" t="s">
        <v>95</v>
      </c>
      <c r="AN3" s="6">
        <v>16802.78</v>
      </c>
      <c r="AO3" s="1" t="s">
        <v>96</v>
      </c>
      <c r="AP3" s="1" t="s">
        <v>97</v>
      </c>
      <c r="AQ3" s="6">
        <v>15793.22</v>
      </c>
      <c r="AR3" s="1" t="s">
        <v>98</v>
      </c>
      <c r="AS3" s="1" t="s">
        <v>99</v>
      </c>
      <c r="AT3" s="6">
        <v>14779.76</v>
      </c>
      <c r="AU3" t="s">
        <v>100</v>
      </c>
      <c r="AV3" t="s">
        <v>101</v>
      </c>
      <c r="AW3" s="6">
        <v>13766.74</v>
      </c>
      <c r="AX3" t="s">
        <v>102</v>
      </c>
      <c r="AY3" t="s">
        <v>103</v>
      </c>
      <c r="AZ3" t="s">
        <v>104</v>
      </c>
    </row>
    <row r="4" spans="1:52" x14ac:dyDescent="0.25">
      <c r="A4" t="s">
        <v>71</v>
      </c>
      <c r="B4" t="s">
        <v>72</v>
      </c>
      <c r="C4" s="1" t="str">
        <f t="shared" si="0"/>
        <v>IAC - Ets IAC - Sté A</v>
      </c>
      <c r="D4" t="s">
        <v>73</v>
      </c>
      <c r="E4" t="s">
        <v>74</v>
      </c>
      <c r="F4" s="1" t="str">
        <f t="shared" si="1"/>
        <v>CB - Crédit Bail</v>
      </c>
      <c r="G4" t="s">
        <v>75</v>
      </c>
      <c r="H4" t="s">
        <v>76</v>
      </c>
      <c r="I4" s="1" t="str">
        <f t="shared" si="2"/>
        <v>MR - Matériel roulant</v>
      </c>
      <c r="J4"/>
      <c r="K4"/>
      <c r="L4" s="1" t="str">
        <f t="shared" si="3"/>
        <v xml:space="preserve"> - </v>
      </c>
      <c r="M4" t="s">
        <v>105</v>
      </c>
      <c r="N4" t="s">
        <v>78</v>
      </c>
      <c r="O4" t="s">
        <v>79</v>
      </c>
      <c r="P4" s="6">
        <v>0</v>
      </c>
      <c r="Q4" t="s">
        <v>80</v>
      </c>
      <c r="R4" t="s">
        <v>81</v>
      </c>
      <c r="S4" s="6">
        <v>0</v>
      </c>
      <c r="T4" t="s">
        <v>82</v>
      </c>
      <c r="U4" t="s">
        <v>83</v>
      </c>
      <c r="V4" s="6">
        <v>70237.13</v>
      </c>
      <c r="W4" t="s">
        <v>84</v>
      </c>
      <c r="X4" t="s">
        <v>85</v>
      </c>
      <c r="Y4" s="6">
        <v>67184</v>
      </c>
      <c r="Z4" t="s">
        <v>86</v>
      </c>
      <c r="AA4" t="s">
        <v>87</v>
      </c>
      <c r="AB4" s="6">
        <v>64261.49</v>
      </c>
      <c r="AC4" t="s">
        <v>88</v>
      </c>
      <c r="AD4" t="s">
        <v>89</v>
      </c>
      <c r="AE4" s="6">
        <v>61272.36</v>
      </c>
      <c r="AF4" t="s">
        <v>90</v>
      </c>
      <c r="AG4" t="s">
        <v>91</v>
      </c>
      <c r="AH4" s="6">
        <v>58343.76</v>
      </c>
      <c r="AI4" t="s">
        <v>92</v>
      </c>
      <c r="AJ4" t="s">
        <v>93</v>
      </c>
      <c r="AK4" s="6">
        <v>55348.4</v>
      </c>
      <c r="AL4" t="s">
        <v>94</v>
      </c>
      <c r="AM4" t="s">
        <v>95</v>
      </c>
      <c r="AN4" s="6">
        <v>52381.79</v>
      </c>
      <c r="AO4" s="1" t="s">
        <v>96</v>
      </c>
      <c r="AP4" s="1" t="s">
        <v>97</v>
      </c>
      <c r="AQ4" s="6">
        <v>49444.03</v>
      </c>
      <c r="AR4" s="1" t="s">
        <v>98</v>
      </c>
      <c r="AS4" s="1" t="s">
        <v>99</v>
      </c>
      <c r="AT4" s="6">
        <v>46439.3</v>
      </c>
      <c r="AU4" t="s">
        <v>100</v>
      </c>
      <c r="AV4" t="s">
        <v>101</v>
      </c>
      <c r="AW4" s="6">
        <v>43495.42</v>
      </c>
      <c r="AX4" t="s">
        <v>102</v>
      </c>
      <c r="AY4" t="s">
        <v>103</v>
      </c>
      <c r="AZ4" t="s">
        <v>104</v>
      </c>
    </row>
    <row r="5" spans="1:52" x14ac:dyDescent="0.25">
      <c r="A5" t="s">
        <v>71</v>
      </c>
      <c r="B5" t="s">
        <v>72</v>
      </c>
      <c r="C5" s="1" t="str">
        <f t="shared" si="0"/>
        <v>IAC - Ets IAC - Sté A</v>
      </c>
      <c r="D5" t="s">
        <v>73</v>
      </c>
      <c r="E5" t="s">
        <v>74</v>
      </c>
      <c r="F5" s="1" t="str">
        <f t="shared" si="1"/>
        <v>CB - Crédit Bail</v>
      </c>
      <c r="G5" t="s">
        <v>75</v>
      </c>
      <c r="H5" t="s">
        <v>76</v>
      </c>
      <c r="I5" s="1" t="str">
        <f t="shared" si="2"/>
        <v>MR - Matériel roulant</v>
      </c>
      <c r="J5"/>
      <c r="K5"/>
      <c r="L5" s="1" t="str">
        <f t="shared" si="3"/>
        <v xml:space="preserve"> - </v>
      </c>
      <c r="M5" t="s">
        <v>106</v>
      </c>
      <c r="N5" t="s">
        <v>78</v>
      </c>
      <c r="O5" t="s">
        <v>79</v>
      </c>
      <c r="P5" s="6">
        <v>0</v>
      </c>
      <c r="Q5" t="s">
        <v>80</v>
      </c>
      <c r="R5" t="s">
        <v>81</v>
      </c>
      <c r="S5" s="6">
        <v>0</v>
      </c>
      <c r="T5" t="s">
        <v>82</v>
      </c>
      <c r="U5" t="s">
        <v>83</v>
      </c>
      <c r="V5" s="6">
        <v>0</v>
      </c>
      <c r="W5" t="s">
        <v>84</v>
      </c>
      <c r="X5" t="s">
        <v>85</v>
      </c>
      <c r="Y5" s="6">
        <v>0</v>
      </c>
      <c r="Z5" t="s">
        <v>86</v>
      </c>
      <c r="AA5" t="s">
        <v>87</v>
      </c>
      <c r="AB5" s="6">
        <v>0</v>
      </c>
      <c r="AC5" t="s">
        <v>88</v>
      </c>
      <c r="AD5" t="s">
        <v>89</v>
      </c>
      <c r="AE5" s="6">
        <v>4073.5</v>
      </c>
      <c r="AF5" t="s">
        <v>90</v>
      </c>
      <c r="AG5" t="s">
        <v>91</v>
      </c>
      <c r="AH5" s="6">
        <v>3934.48</v>
      </c>
      <c r="AI5" t="s">
        <v>92</v>
      </c>
      <c r="AJ5" t="s">
        <v>93</v>
      </c>
      <c r="AK5" s="6">
        <v>3795.13</v>
      </c>
      <c r="AL5" t="s">
        <v>94</v>
      </c>
      <c r="AM5" t="s">
        <v>95</v>
      </c>
      <c r="AN5" s="6">
        <v>3655.45</v>
      </c>
      <c r="AO5" s="1" t="s">
        <v>96</v>
      </c>
      <c r="AP5" s="1" t="s">
        <v>97</v>
      </c>
      <c r="AQ5" s="6">
        <v>3515.9</v>
      </c>
      <c r="AR5" s="1" t="s">
        <v>98</v>
      </c>
      <c r="AS5" s="1" t="s">
        <v>99</v>
      </c>
      <c r="AT5" s="6">
        <v>3375.87</v>
      </c>
      <c r="AU5" t="s">
        <v>100</v>
      </c>
      <c r="AV5" t="s">
        <v>101</v>
      </c>
      <c r="AW5" s="6">
        <v>3235.96</v>
      </c>
      <c r="AX5" t="s">
        <v>102</v>
      </c>
      <c r="AY5" t="s">
        <v>103</v>
      </c>
      <c r="AZ5" t="s">
        <v>104</v>
      </c>
    </row>
    <row r="6" spans="1:52" x14ac:dyDescent="0.25">
      <c r="A6" t="s">
        <v>71</v>
      </c>
      <c r="B6" t="s">
        <v>72</v>
      </c>
      <c r="C6" s="1" t="str">
        <f t="shared" si="0"/>
        <v>IAC - Ets IAC - Sté A</v>
      </c>
      <c r="D6" t="s">
        <v>73</v>
      </c>
      <c r="E6" t="s">
        <v>74</v>
      </c>
      <c r="F6" s="1" t="str">
        <f t="shared" si="1"/>
        <v>CB - Crédit Bail</v>
      </c>
      <c r="G6" t="s">
        <v>75</v>
      </c>
      <c r="H6" t="s">
        <v>76</v>
      </c>
      <c r="I6" s="1" t="str">
        <f t="shared" si="2"/>
        <v>MR - Matériel roulant</v>
      </c>
      <c r="J6"/>
      <c r="K6"/>
      <c r="L6" s="1" t="str">
        <f t="shared" si="3"/>
        <v xml:space="preserve"> - </v>
      </c>
      <c r="M6" t="s">
        <v>107</v>
      </c>
      <c r="N6" t="s">
        <v>78</v>
      </c>
      <c r="O6" t="s">
        <v>79</v>
      </c>
      <c r="P6" s="6">
        <v>0</v>
      </c>
      <c r="Q6" t="s">
        <v>80</v>
      </c>
      <c r="R6" t="s">
        <v>81</v>
      </c>
      <c r="S6" s="6">
        <v>0</v>
      </c>
      <c r="T6" t="s">
        <v>82</v>
      </c>
      <c r="U6" t="s">
        <v>83</v>
      </c>
      <c r="V6" s="6">
        <v>0</v>
      </c>
      <c r="W6" t="s">
        <v>84</v>
      </c>
      <c r="X6" t="s">
        <v>85</v>
      </c>
      <c r="Y6" s="6">
        <v>0</v>
      </c>
      <c r="Z6" t="s">
        <v>86</v>
      </c>
      <c r="AA6" t="s">
        <v>87</v>
      </c>
      <c r="AB6" s="6">
        <v>14374.01</v>
      </c>
      <c r="AC6" t="s">
        <v>88</v>
      </c>
      <c r="AD6" t="s">
        <v>89</v>
      </c>
      <c r="AE6" s="6">
        <v>13802.02</v>
      </c>
      <c r="AF6" t="s">
        <v>90</v>
      </c>
      <c r="AG6" t="s">
        <v>91</v>
      </c>
      <c r="AH6" s="6">
        <v>13238.13</v>
      </c>
      <c r="AI6" t="s">
        <v>92</v>
      </c>
      <c r="AJ6" t="s">
        <v>93</v>
      </c>
      <c r="AK6" s="6">
        <v>12662.78</v>
      </c>
      <c r="AL6" t="s">
        <v>94</v>
      </c>
      <c r="AM6" t="s">
        <v>95</v>
      </c>
      <c r="AN6" s="6">
        <v>12090.65</v>
      </c>
      <c r="AO6" s="1" t="s">
        <v>96</v>
      </c>
      <c r="AP6" s="1" t="s">
        <v>97</v>
      </c>
      <c r="AQ6" s="6">
        <v>11521.78</v>
      </c>
      <c r="AR6" s="1" t="s">
        <v>98</v>
      </c>
      <c r="AS6" s="1" t="s">
        <v>99</v>
      </c>
      <c r="AT6" s="6">
        <v>10941.36</v>
      </c>
      <c r="AU6" t="s">
        <v>100</v>
      </c>
      <c r="AV6" t="s">
        <v>101</v>
      </c>
      <c r="AW6" s="6">
        <v>10369.15</v>
      </c>
      <c r="AX6" t="s">
        <v>102</v>
      </c>
      <c r="AY6" t="s">
        <v>103</v>
      </c>
      <c r="AZ6" t="s">
        <v>104</v>
      </c>
    </row>
    <row r="7" spans="1:52" x14ac:dyDescent="0.25">
      <c r="A7" t="s">
        <v>108</v>
      </c>
      <c r="B7" t="s">
        <v>109</v>
      </c>
      <c r="C7" s="1" t="str">
        <f t="shared" si="0"/>
        <v>IND - Qualiac</v>
      </c>
      <c r="D7" t="s">
        <v>110</v>
      </c>
      <c r="E7" t="s">
        <v>111</v>
      </c>
      <c r="F7" s="1" t="str">
        <f t="shared" si="1"/>
        <v>LF - Location financière</v>
      </c>
      <c r="G7" t="s">
        <v>75</v>
      </c>
      <c r="H7" t="s">
        <v>76</v>
      </c>
      <c r="I7" s="1" t="str">
        <f t="shared" si="2"/>
        <v>MR - Matériel roulant</v>
      </c>
      <c r="J7"/>
      <c r="K7"/>
      <c r="L7" s="1" t="str">
        <f t="shared" si="3"/>
        <v xml:space="preserve"> - </v>
      </c>
      <c r="M7" t="s">
        <v>112</v>
      </c>
      <c r="N7" t="s">
        <v>78</v>
      </c>
      <c r="O7" t="s">
        <v>79</v>
      </c>
      <c r="P7" s="6">
        <v>148206.31</v>
      </c>
      <c r="Q7" t="s">
        <v>80</v>
      </c>
      <c r="R7" t="s">
        <v>81</v>
      </c>
      <c r="S7" s="6">
        <v>147791.89000000001</v>
      </c>
      <c r="T7" t="s">
        <v>82</v>
      </c>
      <c r="U7" t="s">
        <v>83</v>
      </c>
      <c r="V7" s="6">
        <v>147379.07999999999</v>
      </c>
      <c r="W7" t="s">
        <v>84</v>
      </c>
      <c r="X7" t="s">
        <v>85</v>
      </c>
      <c r="Y7" s="6">
        <v>146963.13</v>
      </c>
      <c r="Z7" t="s">
        <v>86</v>
      </c>
      <c r="AA7" t="s">
        <v>87</v>
      </c>
      <c r="AB7" s="6">
        <v>146546.81</v>
      </c>
      <c r="AC7" t="s">
        <v>88</v>
      </c>
      <c r="AD7" t="s">
        <v>89</v>
      </c>
      <c r="AE7" s="6">
        <v>146128.32999999999</v>
      </c>
      <c r="AF7" t="s">
        <v>90</v>
      </c>
      <c r="AG7" t="s">
        <v>91</v>
      </c>
      <c r="AH7" s="6">
        <v>145709.47</v>
      </c>
      <c r="AI7" t="s">
        <v>92</v>
      </c>
      <c r="AJ7" t="s">
        <v>93</v>
      </c>
      <c r="AK7" s="6">
        <v>145288.89000000001</v>
      </c>
      <c r="AL7" t="s">
        <v>94</v>
      </c>
      <c r="AM7" t="s">
        <v>95</v>
      </c>
      <c r="AN7" s="6">
        <v>144866.57999999999</v>
      </c>
      <c r="AO7" s="1" t="s">
        <v>96</v>
      </c>
      <c r="AP7" s="1" t="s">
        <v>97</v>
      </c>
      <c r="AQ7" s="6">
        <v>144443.89000000001</v>
      </c>
      <c r="AR7" s="1" t="s">
        <v>98</v>
      </c>
      <c r="AS7" s="1" t="s">
        <v>99</v>
      </c>
      <c r="AT7" s="6">
        <v>144019</v>
      </c>
      <c r="AU7" t="s">
        <v>100</v>
      </c>
      <c r="AV7" t="s">
        <v>101</v>
      </c>
      <c r="AW7" s="6">
        <v>143593.74</v>
      </c>
      <c r="AX7" t="s">
        <v>102</v>
      </c>
      <c r="AY7" t="s">
        <v>103</v>
      </c>
      <c r="AZ7" t="s">
        <v>104</v>
      </c>
    </row>
    <row r="8" spans="1:52" x14ac:dyDescent="0.25">
      <c r="A8" t="s">
        <v>108</v>
      </c>
      <c r="B8" t="s">
        <v>109</v>
      </c>
      <c r="C8" s="1" t="str">
        <f t="shared" si="0"/>
        <v>IND - Qualiac</v>
      </c>
      <c r="D8" t="s">
        <v>110</v>
      </c>
      <c r="E8" t="s">
        <v>111</v>
      </c>
      <c r="F8" s="1" t="str">
        <f t="shared" si="1"/>
        <v>LF - Location financière</v>
      </c>
      <c r="G8" t="s">
        <v>75</v>
      </c>
      <c r="H8" t="s">
        <v>76</v>
      </c>
      <c r="I8" s="1" t="str">
        <f t="shared" si="2"/>
        <v>MR - Matériel roulant</v>
      </c>
      <c r="J8"/>
      <c r="K8"/>
      <c r="L8" s="1" t="str">
        <f t="shared" si="3"/>
        <v xml:space="preserve"> - </v>
      </c>
      <c r="M8" t="s">
        <v>113</v>
      </c>
      <c r="N8" t="s">
        <v>78</v>
      </c>
      <c r="O8" t="s">
        <v>79</v>
      </c>
      <c r="P8" s="6">
        <v>152745.01999999999</v>
      </c>
      <c r="Q8" t="s">
        <v>80</v>
      </c>
      <c r="R8" t="s">
        <v>81</v>
      </c>
      <c r="S8" s="6">
        <v>152317.91</v>
      </c>
      <c r="T8" t="s">
        <v>82</v>
      </c>
      <c r="U8" t="s">
        <v>83</v>
      </c>
      <c r="V8" s="6">
        <v>151892.46</v>
      </c>
      <c r="W8" t="s">
        <v>84</v>
      </c>
      <c r="X8" t="s">
        <v>85</v>
      </c>
      <c r="Y8" s="6">
        <v>151463.76999999999</v>
      </c>
      <c r="Z8" t="s">
        <v>86</v>
      </c>
      <c r="AA8" t="s">
        <v>87</v>
      </c>
      <c r="AB8" s="6">
        <v>151034.70000000001</v>
      </c>
      <c r="AC8" t="s">
        <v>88</v>
      </c>
      <c r="AD8" t="s">
        <v>89</v>
      </c>
      <c r="AE8" s="6">
        <v>150603.4</v>
      </c>
      <c r="AF8" t="s">
        <v>90</v>
      </c>
      <c r="AG8" t="s">
        <v>91</v>
      </c>
      <c r="AH8" s="6">
        <v>150171.72</v>
      </c>
      <c r="AI8" t="s">
        <v>92</v>
      </c>
      <c r="AJ8" t="s">
        <v>93</v>
      </c>
      <c r="AK8" s="6">
        <v>149738.26</v>
      </c>
      <c r="AL8" t="s">
        <v>94</v>
      </c>
      <c r="AM8" t="s">
        <v>95</v>
      </c>
      <c r="AN8" s="6">
        <v>149303.01</v>
      </c>
      <c r="AO8" s="1" t="s">
        <v>96</v>
      </c>
      <c r="AP8" s="1" t="s">
        <v>97</v>
      </c>
      <c r="AQ8" s="6">
        <v>148867.38</v>
      </c>
      <c r="AR8" s="1" t="s">
        <v>98</v>
      </c>
      <c r="AS8" s="1" t="s">
        <v>99</v>
      </c>
      <c r="AT8" s="6">
        <v>148429.48000000001</v>
      </c>
      <c r="AU8" t="s">
        <v>100</v>
      </c>
      <c r="AV8" t="s">
        <v>101</v>
      </c>
      <c r="AW8" s="6">
        <v>147991.19</v>
      </c>
      <c r="AX8" t="s">
        <v>102</v>
      </c>
      <c r="AY8" t="s">
        <v>103</v>
      </c>
      <c r="AZ8" t="s">
        <v>104</v>
      </c>
    </row>
    <row r="9" spans="1:52" x14ac:dyDescent="0.25">
      <c r="A9" t="s">
        <v>108</v>
      </c>
      <c r="B9" t="s">
        <v>109</v>
      </c>
      <c r="C9" s="1" t="str">
        <f t="shared" si="0"/>
        <v>IND - Qualiac</v>
      </c>
      <c r="D9" t="s">
        <v>110</v>
      </c>
      <c r="E9" t="s">
        <v>111</v>
      </c>
      <c r="F9" s="1" t="str">
        <f t="shared" si="1"/>
        <v>LF - Location financière</v>
      </c>
      <c r="G9" t="s">
        <v>75</v>
      </c>
      <c r="H9" t="s">
        <v>76</v>
      </c>
      <c r="I9" s="1" t="str">
        <f t="shared" si="2"/>
        <v>MR - Matériel roulant</v>
      </c>
      <c r="J9"/>
      <c r="K9"/>
      <c r="L9" s="1" t="str">
        <f t="shared" si="3"/>
        <v xml:space="preserve"> - </v>
      </c>
      <c r="M9" t="s">
        <v>114</v>
      </c>
      <c r="N9" t="s">
        <v>78</v>
      </c>
      <c r="O9" t="s">
        <v>79</v>
      </c>
      <c r="P9" s="6">
        <v>145094.19</v>
      </c>
      <c r="Q9" t="s">
        <v>80</v>
      </c>
      <c r="R9" t="s">
        <v>81</v>
      </c>
      <c r="S9" s="6">
        <v>144693.18</v>
      </c>
      <c r="T9" t="s">
        <v>82</v>
      </c>
      <c r="U9" t="s">
        <v>83</v>
      </c>
      <c r="V9" s="6">
        <v>144293.75</v>
      </c>
      <c r="W9" t="s">
        <v>84</v>
      </c>
      <c r="X9" t="s">
        <v>85</v>
      </c>
      <c r="Y9" s="6">
        <v>143891.29</v>
      </c>
      <c r="Z9" t="s">
        <v>86</v>
      </c>
      <c r="AA9" t="s">
        <v>87</v>
      </c>
      <c r="AB9" s="6">
        <v>143488.49</v>
      </c>
      <c r="AC9" t="s">
        <v>88</v>
      </c>
      <c r="AD9" t="s">
        <v>89</v>
      </c>
      <c r="AE9" s="6">
        <v>143083.62</v>
      </c>
      <c r="AF9" t="s">
        <v>90</v>
      </c>
      <c r="AG9" t="s">
        <v>91</v>
      </c>
      <c r="AH9" s="6">
        <v>142678.39999999999</v>
      </c>
      <c r="AI9" t="s">
        <v>92</v>
      </c>
      <c r="AJ9" t="s">
        <v>93</v>
      </c>
      <c r="AK9" s="6">
        <v>142271.53</v>
      </c>
      <c r="AL9" t="s">
        <v>94</v>
      </c>
      <c r="AM9" t="s">
        <v>95</v>
      </c>
      <c r="AN9" s="6">
        <v>141863</v>
      </c>
      <c r="AO9" s="1" t="s">
        <v>96</v>
      </c>
      <c r="AP9" s="1" t="s">
        <v>97</v>
      </c>
      <c r="AQ9" s="6">
        <v>141454.13</v>
      </c>
      <c r="AR9" s="1" t="s">
        <v>98</v>
      </c>
      <c r="AS9" s="1" t="s">
        <v>99</v>
      </c>
      <c r="AT9" s="6">
        <v>141043.14000000001</v>
      </c>
      <c r="AU9" t="s">
        <v>100</v>
      </c>
      <c r="AV9" t="s">
        <v>101</v>
      </c>
      <c r="AW9" s="6">
        <v>140631.81</v>
      </c>
      <c r="AX9" t="s">
        <v>102</v>
      </c>
      <c r="AY9" t="s">
        <v>103</v>
      </c>
      <c r="AZ9" t="s">
        <v>104</v>
      </c>
    </row>
    <row r="10" spans="1:52" x14ac:dyDescent="0.25">
      <c r="A10" t="s">
        <v>108</v>
      </c>
      <c r="B10" t="s">
        <v>109</v>
      </c>
      <c r="C10" s="1" t="str">
        <f t="shared" si="0"/>
        <v>IND - Qualiac</v>
      </c>
      <c r="D10" t="s">
        <v>110</v>
      </c>
      <c r="E10" t="s">
        <v>111</v>
      </c>
      <c r="F10" s="1" t="str">
        <f t="shared" si="1"/>
        <v>LF - Location financière</v>
      </c>
      <c r="G10" t="s">
        <v>75</v>
      </c>
      <c r="H10" t="s">
        <v>76</v>
      </c>
      <c r="I10" s="1" t="str">
        <f t="shared" si="2"/>
        <v>MR - Matériel roulant</v>
      </c>
      <c r="J10"/>
      <c r="K10"/>
      <c r="L10" s="1" t="str">
        <f t="shared" si="3"/>
        <v xml:space="preserve"> - </v>
      </c>
      <c r="M10" t="s">
        <v>115</v>
      </c>
      <c r="N10" t="s">
        <v>78</v>
      </c>
      <c r="O10" t="s">
        <v>79</v>
      </c>
      <c r="P10" s="6">
        <v>147423.47</v>
      </c>
      <c r="Q10" t="s">
        <v>80</v>
      </c>
      <c r="R10" t="s">
        <v>81</v>
      </c>
      <c r="S10" s="6">
        <v>147016.01</v>
      </c>
      <c r="T10" t="s">
        <v>82</v>
      </c>
      <c r="U10" t="s">
        <v>83</v>
      </c>
      <c r="V10" s="6">
        <v>146610.18</v>
      </c>
      <c r="W10" t="s">
        <v>84</v>
      </c>
      <c r="X10" t="s">
        <v>85</v>
      </c>
      <c r="Y10" s="6">
        <v>146201.31</v>
      </c>
      <c r="Z10" t="s">
        <v>86</v>
      </c>
      <c r="AA10" t="s">
        <v>87</v>
      </c>
      <c r="AB10" s="6">
        <v>145792.13</v>
      </c>
      <c r="AC10" t="s">
        <v>88</v>
      </c>
      <c r="AD10" t="s">
        <v>89</v>
      </c>
      <c r="AE10" s="6">
        <v>145380.87</v>
      </c>
      <c r="AF10" t="s">
        <v>90</v>
      </c>
      <c r="AG10" t="s">
        <v>91</v>
      </c>
      <c r="AH10" s="6">
        <v>144969.29999999999</v>
      </c>
      <c r="AI10" t="s">
        <v>92</v>
      </c>
      <c r="AJ10" t="s">
        <v>93</v>
      </c>
      <c r="AK10" s="6">
        <v>144556.09</v>
      </c>
      <c r="AL10" t="s">
        <v>94</v>
      </c>
      <c r="AM10" t="s">
        <v>95</v>
      </c>
      <c r="AN10" s="6">
        <v>144141.22</v>
      </c>
      <c r="AO10" s="1" t="s">
        <v>96</v>
      </c>
      <c r="AP10" s="1" t="s">
        <v>97</v>
      </c>
      <c r="AQ10" s="6">
        <v>143726.04</v>
      </c>
      <c r="AR10" s="1" t="s">
        <v>98</v>
      </c>
      <c r="AS10" s="1" t="s">
        <v>99</v>
      </c>
      <c r="AT10" s="6">
        <v>143308.75</v>
      </c>
      <c r="AU10" t="s">
        <v>100</v>
      </c>
      <c r="AV10" t="s">
        <v>101</v>
      </c>
      <c r="AW10" s="6">
        <v>142891.14000000001</v>
      </c>
      <c r="AX10" t="s">
        <v>102</v>
      </c>
      <c r="AY10" t="s">
        <v>103</v>
      </c>
      <c r="AZ10" t="s">
        <v>104</v>
      </c>
    </row>
    <row r="11" spans="1:52" x14ac:dyDescent="0.25">
      <c r="A11" t="s">
        <v>108</v>
      </c>
      <c r="B11" t="s">
        <v>109</v>
      </c>
      <c r="C11" s="1" t="str">
        <f t="shared" si="0"/>
        <v>IND - Qualiac</v>
      </c>
      <c r="D11" t="s">
        <v>110</v>
      </c>
      <c r="E11" t="s">
        <v>111</v>
      </c>
      <c r="F11" s="1" t="str">
        <f t="shared" si="1"/>
        <v>LF - Location financière</v>
      </c>
      <c r="G11" t="s">
        <v>75</v>
      </c>
      <c r="H11" t="s">
        <v>76</v>
      </c>
      <c r="I11" s="1" t="str">
        <f t="shared" si="2"/>
        <v>MR - Matériel roulant</v>
      </c>
      <c r="J11"/>
      <c r="K11"/>
      <c r="L11" s="1" t="str">
        <f t="shared" si="3"/>
        <v xml:space="preserve"> - </v>
      </c>
      <c r="M11" t="s">
        <v>116</v>
      </c>
      <c r="N11" t="s">
        <v>78</v>
      </c>
      <c r="O11" t="s">
        <v>79</v>
      </c>
      <c r="P11" s="6">
        <v>10781.52</v>
      </c>
      <c r="Q11" t="s">
        <v>80</v>
      </c>
      <c r="R11" t="s">
        <v>81</v>
      </c>
      <c r="S11" s="6">
        <v>10464.75</v>
      </c>
      <c r="T11" t="s">
        <v>82</v>
      </c>
      <c r="U11" t="s">
        <v>83</v>
      </c>
      <c r="V11" s="6">
        <v>10166.879999999999</v>
      </c>
      <c r="W11" t="s">
        <v>84</v>
      </c>
      <c r="X11" t="s">
        <v>85</v>
      </c>
      <c r="Y11" s="6">
        <v>9835.5400000000009</v>
      </c>
      <c r="Z11" t="s">
        <v>86</v>
      </c>
      <c r="AA11" t="s">
        <v>87</v>
      </c>
      <c r="AB11" s="6">
        <v>9514.89</v>
      </c>
      <c r="AC11" t="s">
        <v>88</v>
      </c>
      <c r="AD11" t="s">
        <v>89</v>
      </c>
      <c r="AE11" s="6">
        <v>9189.8700000000008</v>
      </c>
      <c r="AF11" t="s">
        <v>90</v>
      </c>
      <c r="AG11" t="s">
        <v>91</v>
      </c>
      <c r="AH11" s="6">
        <v>8875.99</v>
      </c>
      <c r="AI11" t="s">
        <v>92</v>
      </c>
      <c r="AJ11" t="s">
        <v>93</v>
      </c>
      <c r="AK11" s="6">
        <v>8551.64</v>
      </c>
      <c r="AL11" t="s">
        <v>94</v>
      </c>
      <c r="AM11" t="s">
        <v>95</v>
      </c>
      <c r="AN11" s="6">
        <v>8223.82</v>
      </c>
      <c r="AO11" s="1" t="s">
        <v>96</v>
      </c>
      <c r="AP11" s="1" t="s">
        <v>97</v>
      </c>
      <c r="AQ11" s="6">
        <v>7906.21</v>
      </c>
      <c r="AR11" s="1" t="s">
        <v>98</v>
      </c>
      <c r="AS11" s="1" t="s">
        <v>99</v>
      </c>
      <c r="AT11" s="6">
        <v>7578.02</v>
      </c>
      <c r="AU11" t="s">
        <v>100</v>
      </c>
      <c r="AV11" t="s">
        <v>101</v>
      </c>
      <c r="AW11" s="6">
        <v>7257.01</v>
      </c>
      <c r="AX11" t="s">
        <v>102</v>
      </c>
      <c r="AY11" t="s">
        <v>103</v>
      </c>
      <c r="AZ11" t="s">
        <v>104</v>
      </c>
    </row>
    <row r="12" spans="1:52" x14ac:dyDescent="0.25">
      <c r="A12" t="s">
        <v>108</v>
      </c>
      <c r="B12" t="s">
        <v>109</v>
      </c>
      <c r="C12" s="1" t="str">
        <f t="shared" si="0"/>
        <v>IND - Qualiac</v>
      </c>
      <c r="D12" t="s">
        <v>110</v>
      </c>
      <c r="E12" t="s">
        <v>111</v>
      </c>
      <c r="F12" s="1" t="str">
        <f t="shared" si="1"/>
        <v>LF - Location financière</v>
      </c>
      <c r="G12" t="s">
        <v>75</v>
      </c>
      <c r="H12" t="s">
        <v>76</v>
      </c>
      <c r="I12" s="1" t="str">
        <f t="shared" si="2"/>
        <v>MR - Matériel roulant</v>
      </c>
      <c r="J12"/>
      <c r="K12"/>
      <c r="L12" s="1" t="str">
        <f t="shared" si="3"/>
        <v xml:space="preserve"> - </v>
      </c>
      <c r="M12" t="s">
        <v>117</v>
      </c>
      <c r="N12" t="s">
        <v>78</v>
      </c>
      <c r="O12" t="s">
        <v>79</v>
      </c>
      <c r="P12" s="6">
        <v>9931.6200000000008</v>
      </c>
      <c r="Q12" t="s">
        <v>80</v>
      </c>
      <c r="R12" t="s">
        <v>81</v>
      </c>
      <c r="S12" s="6">
        <v>9817.8799999999992</v>
      </c>
      <c r="T12" t="s">
        <v>82</v>
      </c>
      <c r="U12" t="s">
        <v>83</v>
      </c>
      <c r="V12" s="6">
        <v>9712.6200000000008</v>
      </c>
      <c r="W12" t="s">
        <v>84</v>
      </c>
      <c r="X12" t="s">
        <v>85</v>
      </c>
      <c r="Y12" s="6">
        <v>9593.66</v>
      </c>
      <c r="Z12" t="s">
        <v>86</v>
      </c>
      <c r="AA12" t="s">
        <v>87</v>
      </c>
      <c r="AB12" s="6">
        <v>9478.5300000000007</v>
      </c>
      <c r="AC12" t="s">
        <v>88</v>
      </c>
      <c r="AD12" t="s">
        <v>89</v>
      </c>
      <c r="AE12" s="6">
        <v>9361.02</v>
      </c>
      <c r="AF12" t="s">
        <v>90</v>
      </c>
      <c r="AG12" t="s">
        <v>91</v>
      </c>
      <c r="AH12" s="6">
        <v>9248.32</v>
      </c>
      <c r="AI12" t="s">
        <v>92</v>
      </c>
      <c r="AJ12" t="s">
        <v>93</v>
      </c>
      <c r="AK12" s="6">
        <v>9131.8700000000008</v>
      </c>
      <c r="AL12" t="s">
        <v>94</v>
      </c>
      <c r="AM12" t="s">
        <v>95</v>
      </c>
      <c r="AN12" s="6">
        <v>9014.61</v>
      </c>
      <c r="AO12" s="1" t="s">
        <v>96</v>
      </c>
      <c r="AP12" s="1" t="s">
        <v>97</v>
      </c>
      <c r="AQ12" s="6">
        <v>8900.58</v>
      </c>
      <c r="AR12" s="1" t="s">
        <v>98</v>
      </c>
      <c r="AS12" s="1" t="s">
        <v>99</v>
      </c>
      <c r="AT12" s="6">
        <v>8782.74</v>
      </c>
      <c r="AU12" t="s">
        <v>100</v>
      </c>
      <c r="AV12" t="s">
        <v>101</v>
      </c>
      <c r="AW12" s="6">
        <v>8667.94</v>
      </c>
      <c r="AX12" t="s">
        <v>102</v>
      </c>
      <c r="AY12" t="s">
        <v>103</v>
      </c>
      <c r="AZ12" t="s">
        <v>104</v>
      </c>
    </row>
    <row r="13" spans="1:52" x14ac:dyDescent="0.25">
      <c r="A13" t="s">
        <v>108</v>
      </c>
      <c r="B13" t="s">
        <v>109</v>
      </c>
      <c r="C13" s="1" t="str">
        <f t="shared" si="0"/>
        <v>IND - Qualiac</v>
      </c>
      <c r="D13" t="s">
        <v>110</v>
      </c>
      <c r="E13" t="s">
        <v>111</v>
      </c>
      <c r="F13" s="1" t="str">
        <f t="shared" si="1"/>
        <v>LF - Location financière</v>
      </c>
      <c r="G13" t="s">
        <v>75</v>
      </c>
      <c r="H13" t="s">
        <v>76</v>
      </c>
      <c r="I13" s="1" t="str">
        <f t="shared" si="2"/>
        <v>MR - Matériel roulant</v>
      </c>
      <c r="J13"/>
      <c r="K13"/>
      <c r="L13" s="1" t="str">
        <f t="shared" si="3"/>
        <v xml:space="preserve"> - </v>
      </c>
      <c r="M13" t="s">
        <v>118</v>
      </c>
      <c r="N13" t="s">
        <v>78</v>
      </c>
      <c r="O13" t="s">
        <v>79</v>
      </c>
      <c r="P13" s="6">
        <v>3309.01</v>
      </c>
      <c r="Q13" t="s">
        <v>80</v>
      </c>
      <c r="R13" t="s">
        <v>81</v>
      </c>
      <c r="S13" s="6">
        <v>3271.1</v>
      </c>
      <c r="T13" t="s">
        <v>82</v>
      </c>
      <c r="U13" t="s">
        <v>83</v>
      </c>
      <c r="V13" s="6">
        <v>3236.02</v>
      </c>
      <c r="W13" t="s">
        <v>84</v>
      </c>
      <c r="X13" t="s">
        <v>85</v>
      </c>
      <c r="Y13" s="6">
        <v>3196.37</v>
      </c>
      <c r="Z13" t="s">
        <v>86</v>
      </c>
      <c r="AA13" t="s">
        <v>87</v>
      </c>
      <c r="AB13" s="6">
        <v>3158</v>
      </c>
      <c r="AC13" t="s">
        <v>88</v>
      </c>
      <c r="AD13" t="s">
        <v>89</v>
      </c>
      <c r="AE13" s="6">
        <v>3118.84</v>
      </c>
      <c r="AF13" t="s">
        <v>90</v>
      </c>
      <c r="AG13" t="s">
        <v>91</v>
      </c>
      <c r="AH13" s="6">
        <v>3081.29</v>
      </c>
      <c r="AI13" t="s">
        <v>92</v>
      </c>
      <c r="AJ13" t="s">
        <v>93</v>
      </c>
      <c r="AK13" s="6">
        <v>3042.48</v>
      </c>
      <c r="AL13" t="s">
        <v>94</v>
      </c>
      <c r="AM13" t="s">
        <v>95</v>
      </c>
      <c r="AN13" s="6">
        <v>3003.41</v>
      </c>
      <c r="AO13" s="1" t="s">
        <v>96</v>
      </c>
      <c r="AP13" s="1" t="s">
        <v>97</v>
      </c>
      <c r="AQ13" s="6">
        <v>2965.42</v>
      </c>
      <c r="AR13" s="1" t="s">
        <v>98</v>
      </c>
      <c r="AS13" s="1" t="s">
        <v>99</v>
      </c>
      <c r="AT13" s="6">
        <v>2926.16</v>
      </c>
      <c r="AU13" t="s">
        <v>100</v>
      </c>
      <c r="AV13" t="s">
        <v>101</v>
      </c>
      <c r="AW13" s="6">
        <v>2887.91</v>
      </c>
      <c r="AX13" t="s">
        <v>102</v>
      </c>
      <c r="AY13" t="s">
        <v>103</v>
      </c>
      <c r="AZ13" t="s">
        <v>104</v>
      </c>
    </row>
    <row r="14" spans="1:52" x14ac:dyDescent="0.25">
      <c r="A14" t="s">
        <v>108</v>
      </c>
      <c r="B14" t="s">
        <v>109</v>
      </c>
      <c r="C14" s="1" t="str">
        <f t="shared" si="0"/>
        <v>IND - Qualiac</v>
      </c>
      <c r="D14" t="s">
        <v>110</v>
      </c>
      <c r="E14" t="s">
        <v>111</v>
      </c>
      <c r="F14" s="1" t="str">
        <f t="shared" si="1"/>
        <v>LF - Location financière</v>
      </c>
      <c r="G14" t="s">
        <v>75</v>
      </c>
      <c r="H14" t="s">
        <v>76</v>
      </c>
      <c r="I14" s="1" t="str">
        <f t="shared" si="2"/>
        <v>MR - Matériel roulant</v>
      </c>
      <c r="J14"/>
      <c r="K14"/>
      <c r="L14" s="1" t="str">
        <f t="shared" si="3"/>
        <v xml:space="preserve"> - </v>
      </c>
      <c r="M14" t="s">
        <v>119</v>
      </c>
      <c r="N14" t="s">
        <v>78</v>
      </c>
      <c r="O14" t="s">
        <v>79</v>
      </c>
      <c r="P14" s="6">
        <v>7055.53</v>
      </c>
      <c r="Q14" t="s">
        <v>80</v>
      </c>
      <c r="R14" t="s">
        <v>81</v>
      </c>
      <c r="S14" s="6">
        <v>6768.84</v>
      </c>
      <c r="T14" t="s">
        <v>82</v>
      </c>
      <c r="U14" t="s">
        <v>83</v>
      </c>
      <c r="V14" s="6">
        <v>6483.01</v>
      </c>
      <c r="W14" t="s">
        <v>84</v>
      </c>
      <c r="X14" t="s">
        <v>85</v>
      </c>
      <c r="Y14" s="6">
        <v>6194.73</v>
      </c>
      <c r="Z14" t="s">
        <v>86</v>
      </c>
      <c r="AA14" t="s">
        <v>87</v>
      </c>
      <c r="AB14" s="6">
        <v>5905.94</v>
      </c>
      <c r="AC14" t="s">
        <v>88</v>
      </c>
      <c r="AD14" t="s">
        <v>89</v>
      </c>
      <c r="AE14" s="6">
        <v>5615.38</v>
      </c>
      <c r="AF14" t="s">
        <v>90</v>
      </c>
      <c r="AG14" t="s">
        <v>91</v>
      </c>
      <c r="AH14" s="6">
        <v>5324.3</v>
      </c>
      <c r="AI14" t="s">
        <v>92</v>
      </c>
      <c r="AJ14" t="s">
        <v>93</v>
      </c>
      <c r="AK14" s="6">
        <v>5031.75</v>
      </c>
      <c r="AL14" t="s">
        <v>94</v>
      </c>
      <c r="AM14" t="s">
        <v>95</v>
      </c>
      <c r="AN14" s="6">
        <v>4737.7299999999996</v>
      </c>
      <c r="AO14" s="1" t="s">
        <v>96</v>
      </c>
      <c r="AP14" s="1" t="s">
        <v>97</v>
      </c>
      <c r="AQ14" s="6">
        <v>4443.17</v>
      </c>
      <c r="AR14" s="1" t="s">
        <v>98</v>
      </c>
      <c r="AS14" s="1" t="s">
        <v>99</v>
      </c>
      <c r="AT14" s="6">
        <v>4146.82</v>
      </c>
      <c r="AU14" t="s">
        <v>100</v>
      </c>
      <c r="AV14" t="s">
        <v>101</v>
      </c>
      <c r="AW14" s="6">
        <v>3849.93</v>
      </c>
      <c r="AX14" t="s">
        <v>102</v>
      </c>
      <c r="AY14" t="s">
        <v>103</v>
      </c>
      <c r="AZ14" t="s">
        <v>104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ELECD</vt:lpstr>
      <vt:lpstr>Donnees</vt:lpstr>
    </vt:vector>
  </TitlesOfParts>
  <Company>Qualiac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nicolas delort</dc:creator>
  <cp:keywords>SXSSF</cp:keywords>
  <cp:lastModifiedBy>denis bouges</cp:lastModifiedBy>
  <cp:lastPrinted>2016-02-24T10:41:02Z</cp:lastPrinted>
  <dcterms:created xsi:type="dcterms:W3CDTF">2014-10-10T13:20:55Z</dcterms:created>
  <dcterms:modified xsi:type="dcterms:W3CDTF">2016-02-25T11:18:33Z</dcterms:modified>
</cp:coreProperties>
</file>