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4.01\fr\qlo\editions\"/>
    </mc:Choice>
  </mc:AlternateContent>
  <bookViews>
    <workbookView xWindow="0" yWindow="0" windowWidth="25200" windowHeight="11985"/>
  </bookViews>
  <sheets>
    <sheet name="ELCEL" sheetId="3" r:id="rId1"/>
    <sheet name="Donnees" sheetId="2" r:id="rId2"/>
  </sheets>
  <calcPr calcId="152511"/>
  <pivotCaches>
    <pivotCache cacheId="19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  <c r="C4" i="3" s="1"/>
  <c r="D2" i="2" l="1"/>
  <c r="B2" i="2"/>
  <c r="B2" i="3" l="1"/>
  <c r="Z4" i="3"/>
  <c r="X4" i="3"/>
  <c r="V4" i="3"/>
  <c r="T4" i="3"/>
  <c r="R4" i="3"/>
  <c r="P4" i="3"/>
  <c r="N4" i="3"/>
  <c r="L4" i="3"/>
  <c r="J4" i="3"/>
  <c r="H4" i="3"/>
  <c r="F4" i="3"/>
  <c r="D4" i="3"/>
  <c r="F1" i="2" l="1"/>
  <c r="D1" i="2"/>
  <c r="B1" i="2"/>
  <c r="AB1" i="3" l="1"/>
  <c r="L21" i="2"/>
  <c r="I21" i="2"/>
  <c r="F21" i="2"/>
  <c r="C21" i="2"/>
  <c r="L20" i="2"/>
  <c r="I20" i="2"/>
  <c r="F20" i="2"/>
  <c r="C20" i="2"/>
  <c r="L19" i="2"/>
  <c r="I19" i="2"/>
  <c r="F19" i="2"/>
  <c r="C19" i="2"/>
  <c r="L18" i="2"/>
  <c r="I18" i="2"/>
  <c r="F18" i="2"/>
  <c r="C18" i="2"/>
  <c r="L17" i="2"/>
  <c r="I17" i="2"/>
  <c r="F17" i="2"/>
  <c r="C17" i="2"/>
  <c r="L16" i="2"/>
  <c r="I16" i="2"/>
  <c r="F16" i="2"/>
  <c r="C16" i="2"/>
  <c r="L15" i="2"/>
  <c r="I15" i="2"/>
  <c r="F15" i="2"/>
  <c r="C15" i="2"/>
  <c r="L14" i="2"/>
  <c r="I14" i="2"/>
  <c r="F14" i="2"/>
  <c r="C14" i="2"/>
  <c r="L13" i="2"/>
  <c r="I13" i="2"/>
  <c r="F13" i="2"/>
  <c r="C13" i="2"/>
  <c r="L12" i="2"/>
  <c r="I12" i="2"/>
  <c r="F12" i="2"/>
  <c r="C12" i="2"/>
  <c r="L11" i="2"/>
  <c r="I11" i="2"/>
  <c r="F11" i="2"/>
  <c r="C11" i="2"/>
  <c r="L10" i="2"/>
  <c r="I10" i="2"/>
  <c r="F10" i="2"/>
  <c r="C10" i="2"/>
  <c r="L9" i="2"/>
  <c r="I9" i="2"/>
  <c r="F9" i="2"/>
  <c r="C9" i="2"/>
  <c r="L8" i="2"/>
  <c r="I8" i="2"/>
  <c r="F8" i="2"/>
  <c r="C8" i="2"/>
  <c r="L7" i="2"/>
  <c r="I7" i="2"/>
  <c r="F7" i="2"/>
  <c r="C7" i="2"/>
  <c r="L6" i="2"/>
  <c r="I6" i="2"/>
  <c r="F6" i="2"/>
  <c r="C6" i="2"/>
  <c r="L5" i="2"/>
  <c r="I5" i="2"/>
  <c r="F5" i="2"/>
  <c r="C5" i="2"/>
  <c r="L4" i="2"/>
  <c r="I4" i="2"/>
  <c r="F4" i="2"/>
  <c r="C4" i="2"/>
</calcChain>
</file>

<file path=xl/sharedStrings.xml><?xml version="1.0" encoding="utf-8"?>
<sst xmlns="http://schemas.openxmlformats.org/spreadsheetml/2006/main" count="528" uniqueCount="126">
  <si>
    <t>Total général</t>
  </si>
  <si>
    <t>Totalisation 1</t>
  </si>
  <si>
    <t>Libellé totalisation 1</t>
  </si>
  <si>
    <t>Libellé totalisation 2</t>
  </si>
  <si>
    <t>Totalisation 3</t>
  </si>
  <si>
    <t>Libellé totalisation 3</t>
  </si>
  <si>
    <t>Totalisation 4</t>
  </si>
  <si>
    <t>Libellé totalisation 4</t>
  </si>
  <si>
    <t>Job :</t>
  </si>
  <si>
    <t>Utilisateur :</t>
  </si>
  <si>
    <t>Date :</t>
  </si>
  <si>
    <t>Job</t>
  </si>
  <si>
    <t>Utilisateur</t>
  </si>
  <si>
    <t>Date</t>
  </si>
  <si>
    <t>Totalisation et libellé 1</t>
  </si>
  <si>
    <t>Totalisation et libellé 2</t>
  </si>
  <si>
    <t>Totalisation et libellé 3</t>
  </si>
  <si>
    <t>Totalisation et libellé 4</t>
  </si>
  <si>
    <t>Totalisation 2</t>
  </si>
  <si>
    <t>Date 1</t>
  </si>
  <si>
    <t>Date 2</t>
  </si>
  <si>
    <t>Date 3</t>
  </si>
  <si>
    <t>Capital 1</t>
  </si>
  <si>
    <t xml:space="preserve">Loyer 1 </t>
  </si>
  <si>
    <t>Capital 2</t>
  </si>
  <si>
    <t>Loyer 2</t>
  </si>
  <si>
    <t>Capital 3</t>
  </si>
  <si>
    <t>Loyer 3</t>
  </si>
  <si>
    <t>Date 4</t>
  </si>
  <si>
    <t>Capital 4</t>
  </si>
  <si>
    <t>Loyer 4</t>
  </si>
  <si>
    <t>Date 5</t>
  </si>
  <si>
    <t>Capital 5</t>
  </si>
  <si>
    <t>Loyer 5</t>
  </si>
  <si>
    <t>Date 6</t>
  </si>
  <si>
    <t>Capital 6</t>
  </si>
  <si>
    <t>Loyer 6</t>
  </si>
  <si>
    <t>Date 7</t>
  </si>
  <si>
    <t>Capital 7</t>
  </si>
  <si>
    <t>Loyer 7</t>
  </si>
  <si>
    <t>Date 8</t>
  </si>
  <si>
    <t>Capital 8</t>
  </si>
  <si>
    <t>Loyer 8</t>
  </si>
  <si>
    <t>Date 9</t>
  </si>
  <si>
    <t>Loyer 9</t>
  </si>
  <si>
    <t>Capital 9</t>
  </si>
  <si>
    <t>Date 10</t>
  </si>
  <si>
    <t>Capital 10</t>
  </si>
  <si>
    <t>Loyer 10</t>
  </si>
  <si>
    <t xml:space="preserve">Date 11 </t>
  </si>
  <si>
    <t>Capital 11</t>
  </si>
  <si>
    <t>Loyer 11</t>
  </si>
  <si>
    <t>Date 12</t>
  </si>
  <si>
    <t>Capital 12</t>
  </si>
  <si>
    <t>Loyer 12</t>
  </si>
  <si>
    <t>Capital</t>
  </si>
  <si>
    <t>Loyer</t>
  </si>
  <si>
    <t>Valeurs</t>
  </si>
  <si>
    <t>Somme de Loyer 12</t>
  </si>
  <si>
    <t>Somme de Capital 12</t>
  </si>
  <si>
    <t>Somme de Loyer 11</t>
  </si>
  <si>
    <t>Somme de Capital 11</t>
  </si>
  <si>
    <t>Somme de Loyer 10</t>
  </si>
  <si>
    <t>Somme de Capital 10</t>
  </si>
  <si>
    <t>Somme de Loyer 9</t>
  </si>
  <si>
    <t>Somme de Capital 9</t>
  </si>
  <si>
    <t>Somme de Loyer 8</t>
  </si>
  <si>
    <t>Somme de Capital 8</t>
  </si>
  <si>
    <t>Somme de Loyer 7</t>
  </si>
  <si>
    <t>Somme de Capital 7</t>
  </si>
  <si>
    <t>Somme de Loyer 6</t>
  </si>
  <si>
    <t>Somme de Capital 6</t>
  </si>
  <si>
    <t>Somme de Loyer 5</t>
  </si>
  <si>
    <t>Somme de Capital 5</t>
  </si>
  <si>
    <t>Somme de Loyer 4</t>
  </si>
  <si>
    <t>Somme de Capital 4</t>
  </si>
  <si>
    <t>Somme de Loyer 3</t>
  </si>
  <si>
    <t>Somme de Capital 3</t>
  </si>
  <si>
    <t>Somme de Loyer 2</t>
  </si>
  <si>
    <t>Somme de Capital 2</t>
  </si>
  <si>
    <t xml:space="preserve">Somme de Loyer 1 </t>
  </si>
  <si>
    <t>Somme de Capital 1</t>
  </si>
  <si>
    <t>Du</t>
  </si>
  <si>
    <t>Date début</t>
  </si>
  <si>
    <t>Date fin</t>
  </si>
  <si>
    <t>au</t>
  </si>
  <si>
    <t xml:space="preserve">Détail édition </t>
  </si>
  <si>
    <t>Choix édition</t>
  </si>
  <si>
    <t>Numéro de contrat/location</t>
  </si>
  <si>
    <t>GECAP</t>
  </si>
  <si>
    <t>GE Capital</t>
  </si>
  <si>
    <t>CNT000000000212</t>
  </si>
  <si>
    <t>31/01/2018</t>
  </si>
  <si>
    <t>28/02/2018</t>
  </si>
  <si>
    <t>31/03/2018</t>
  </si>
  <si>
    <t>30/04/2018</t>
  </si>
  <si>
    <t>31/05/2018</t>
  </si>
  <si>
    <t>30/06/2018</t>
  </si>
  <si>
    <t>31/07/2018</t>
  </si>
  <si>
    <t>31/08/2018</t>
  </si>
  <si>
    <t>30/09/2018</t>
  </si>
  <si>
    <t>31/10/2018</t>
  </si>
  <si>
    <t>30/11/2018</t>
  </si>
  <si>
    <t>31/12/2018</t>
  </si>
  <si>
    <t>C</t>
  </si>
  <si>
    <t>887148</t>
  </si>
  <si>
    <t>DEB</t>
  </si>
  <si>
    <t>27/08/2018</t>
  </si>
  <si>
    <t>CNT000000000213</t>
  </si>
  <si>
    <t>CNT000000000214</t>
  </si>
  <si>
    <t>CNT000000000215</t>
  </si>
  <si>
    <t>CNT000000000225</t>
  </si>
  <si>
    <t>CNT000000000232</t>
  </si>
  <si>
    <t>CNT000000000235</t>
  </si>
  <si>
    <t>CNT000000000238</t>
  </si>
  <si>
    <t>CNT000000000239</t>
  </si>
  <si>
    <t>CNT000000000245</t>
  </si>
  <si>
    <t>CNT000000000246</t>
  </si>
  <si>
    <t>CNT000000000247</t>
  </si>
  <si>
    <t>CNT000000000248</t>
  </si>
  <si>
    <t>CNT000000000250</t>
  </si>
  <si>
    <t>CNT000000000251</t>
  </si>
  <si>
    <t>CNT000000000252</t>
  </si>
  <si>
    <t>CNT000000000254</t>
  </si>
  <si>
    <t>CNT000000000256</t>
  </si>
  <si>
    <t>GECAP - GE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</si>
</sst>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NumberFormat="1" applyFont="1" applyBorder="1"/>
    <xf numFmtId="0" fontId="0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Font="1" applyAlignment="1">
      <alignment horizontal="right" vertical="center"/>
    </xf>
    <xf numFmtId="0" fontId="0" fillId="0" borderId="0" xfId="0" applyAlignment="1"/>
    <xf numFmtId="2" fontId="0" fillId="0" borderId="0" xfId="0" applyNumberFormat="1"/>
    <xf numFmtId="0" fontId="0" fillId="0" borderId="2" xfId="0" applyBorder="1" applyAlignment="1"/>
    <xf numFmtId="14" fontId="0" fillId="0" borderId="0" xfId="0" applyNumberFormat="1"/>
    <xf numFmtId="0" fontId="0" fillId="0" borderId="0" xfId="0" applyBorder="1" applyAlignment="1"/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" fontId="0" fillId="0" borderId="0" xfId="0" applyNumberFormat="1"/>
    <xf numFmtId="0" fontId="3" fillId="2" borderId="7" xfId="0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6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>
      <tableStyleElement type="wholeTable" dxfId="5"/>
      <tableStyleElement type="totalRow" dxfId="4"/>
      <tableStyleElement type="firstColumn" dxfId="3"/>
      <tableStyleElement type="firstRowSubheading" dxfId="2"/>
      <tableStyleElement type="secondRowSubheading" dxfId="1"/>
      <tableStyleElement type="thirdRowSubheading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denis bouges" refreshedDate="43339.508914699072" createdVersion="5" refreshedVersion="5" minRefreshableVersion="3" recordCount="19">
  <cacheSource type="worksheet">
    <worksheetSource ref="A3:AK999999" sheet="Donnees"/>
  </cacheSource>
  <cacheFields count="37">
    <cacheField name="Totalisation 1" numFmtId="0">
      <sharedItems containsNonDate="0" containsString="0" containsBlank="1"/>
    </cacheField>
    <cacheField name="Libellé totalisation 1" numFmtId="0">
      <sharedItems containsNonDate="0" containsString="0" containsBlank="1"/>
    </cacheField>
    <cacheField name="Totalisation et libellé 1" numFmtId="0">
      <sharedItems containsBlank="1"/>
    </cacheField>
    <cacheField name="Totalisation 2" numFmtId="0">
      <sharedItems containsBlank="1"/>
    </cacheField>
    <cacheField name="Libellé totalisation 2" numFmtId="0">
      <sharedItems containsBlank="1"/>
    </cacheField>
    <cacheField name="Totalisation et libellé 2" numFmtId="0">
      <sharedItems containsBlank="1" count="3">
        <s v="GECAP - GE Capital"/>
        <m/>
        <s v=" - " u="1"/>
      </sharedItems>
    </cacheField>
    <cacheField name="Totalisation 3" numFmtId="0">
      <sharedItems containsNonDate="0" containsString="0" containsBlank="1"/>
    </cacheField>
    <cacheField name="Libellé totalisation 3" numFmtId="0">
      <sharedItems containsNonDate="0" containsString="0" containsBlank="1"/>
    </cacheField>
    <cacheField name="Totalisation et libellé 3" numFmtId="0">
      <sharedItems containsBlank="1"/>
    </cacheField>
    <cacheField name="Totalisation 4" numFmtId="0">
      <sharedItems containsBlank="1"/>
    </cacheField>
    <cacheField name="Libellé totalisation 4" numFmtId="0">
      <sharedItems containsNonDate="0" containsString="0" containsBlank="1"/>
    </cacheField>
    <cacheField name="Totalisation et libellé 4" numFmtId="0">
      <sharedItems containsBlank="1"/>
    </cacheField>
    <cacheField name="Numéro de contrat/location" numFmtId="0">
      <sharedItems containsBlank="1" count="20">
        <s v="CNT000000000212"/>
        <s v="CNT000000000213"/>
        <s v="CNT000000000214"/>
        <s v="CNT000000000215"/>
        <s v="CNT000000000225"/>
        <s v="CNT000000000232"/>
        <s v="CNT000000000235"/>
        <s v="CNT000000000238"/>
        <s v="CNT000000000239"/>
        <s v="CNT000000000245"/>
        <s v="CNT000000000246"/>
        <s v="CNT000000000247"/>
        <s v="CNT000000000248"/>
        <s v="CNT000000000250"/>
        <s v="CNT000000000251"/>
        <s v="CNT000000000252"/>
        <s v="CNT000000000254"/>
        <s v="CNT000000000256"/>
        <m/>
        <s v=" " u="1"/>
      </sharedItems>
    </cacheField>
    <cacheField name="Capital 1" numFmtId="0">
      <sharedItems containsString="0" containsBlank="1" containsNumber="1" minValue="0" maxValue="409019.06"/>
    </cacheField>
    <cacheField name="Loyer 1 " numFmtId="0">
      <sharedItems containsString="0" containsBlank="1" containsNumber="1" minValue="167.01" maxValue="63524.4"/>
    </cacheField>
    <cacheField name="Capital 2" numFmtId="0">
      <sharedItems containsString="0" containsBlank="1" containsNumber="1" minValue="0" maxValue="400455.5"/>
    </cacheField>
    <cacheField name="Loyer 2" numFmtId="0">
      <sharedItems containsString="0" containsBlank="1" containsNumber="1" minValue="0" maxValue="8563.56"/>
    </cacheField>
    <cacheField name="Capital 3" numFmtId="0">
      <sharedItems containsString="0" containsBlank="1" containsNumber="1" minValue="0" maxValue="391021.06"/>
    </cacheField>
    <cacheField name="Loyer 3" numFmtId="0">
      <sharedItems containsString="0" containsBlank="1" containsNumber="1" minValue="0" maxValue="9434.44"/>
    </cacheField>
    <cacheField name="Capital 4" numFmtId="0">
      <sharedItems containsString="0" containsBlank="1" containsNumber="1" minValue="0" maxValue="382157.53"/>
    </cacheField>
    <cacheField name="Loyer 4" numFmtId="0">
      <sharedItems containsString="0" containsBlank="1" containsNumber="1" minValue="0" maxValue="8863.5300000000007"/>
    </cacheField>
    <cacheField name="Capital 5" numFmtId="0">
      <sharedItems containsString="0" containsBlank="1" containsNumber="1" minValue="0" maxValue="373023.06"/>
    </cacheField>
    <cacheField name="Loyer 5" numFmtId="0">
      <sharedItems containsString="0" containsBlank="1" containsNumber="1" minValue="0" maxValue="9134.4699999999993"/>
    </cacheField>
    <cacheField name="Capital 6" numFmtId="0">
      <sharedItems containsString="0" containsBlank="1" containsNumber="1" minValue="0" maxValue="364159.53"/>
    </cacheField>
    <cacheField name="Loyer 6" numFmtId="0">
      <sharedItems containsString="0" containsBlank="1" containsNumber="1" minValue="0" maxValue="8863.5300000000007"/>
    </cacheField>
    <cacheField name="Capital 7" numFmtId="0">
      <sharedItems containsString="0" containsBlank="1" containsNumber="1" minValue="0" maxValue="355025.06"/>
    </cacheField>
    <cacheField name="Loyer 7" numFmtId="0">
      <sharedItems containsString="0" containsBlank="1" containsNumber="1" minValue="0" maxValue="9134.4699999999993"/>
    </cacheField>
    <cacheField name="Capital 8" numFmtId="0">
      <sharedItems containsString="0" containsBlank="1" containsNumber="1" minValue="0" maxValue="346026.06"/>
    </cacheField>
    <cacheField name="Loyer 8" numFmtId="0">
      <sharedItems containsString="0" containsBlank="1" containsNumber="1" minValue="0" maxValue="8999"/>
    </cacheField>
    <cacheField name="Capital 9" numFmtId="0">
      <sharedItems containsString="0" containsBlank="1" containsNumber="1" minValue="0" maxValue="337162.53"/>
    </cacheField>
    <cacheField name="Loyer 9" numFmtId="0">
      <sharedItems containsString="0" containsBlank="1" containsNumber="1" minValue="0" maxValue="8863.5300000000007"/>
    </cacheField>
    <cacheField name="Capital 10" numFmtId="0">
      <sharedItems containsString="0" containsBlank="1" containsNumber="1" minValue="0" maxValue="328028.06"/>
    </cacheField>
    <cacheField name="Loyer 10" numFmtId="0">
      <sharedItems containsString="0" containsBlank="1" containsNumber="1" minValue="0" maxValue="9134.4699999999993"/>
    </cacheField>
    <cacheField name="Capital 11" numFmtId="0">
      <sharedItems containsString="0" containsBlank="1" containsNumber="1" minValue="0" maxValue="319164.53000000003"/>
    </cacheField>
    <cacheField name="Loyer 11" numFmtId="0">
      <sharedItems containsString="0" containsBlank="1" containsNumber="1" minValue="0" maxValue="8863.5300000000007"/>
    </cacheField>
    <cacheField name="Capital 12" numFmtId="0">
      <sharedItems containsString="0" containsBlank="1" containsNumber="1" minValue="0" maxValue="310030.06"/>
    </cacheField>
    <cacheField name="Loyer 12" numFmtId="0">
      <sharedItems containsString="0" containsBlank="1" containsNumber="1" minValue="0" maxValue="9134.46999999999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m/>
    <m/>
    <s v=" - "/>
    <s v="GECAP"/>
    <s v="GE Capital"/>
    <x v="0"/>
    <m/>
    <m/>
    <s v=" - "/>
    <s v="CNT000000000212"/>
    <m/>
    <s v="CNT000000000212 - "/>
    <x v="0"/>
    <n v="0"/>
    <n v="12095.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m/>
    <s v=" - "/>
    <s v="GECAP"/>
    <s v="GE Capital"/>
    <x v="0"/>
    <m/>
    <m/>
    <s v=" - "/>
    <s v="CNT000000000213"/>
    <m/>
    <s v="CNT000000000213 - "/>
    <x v="1"/>
    <n v="0"/>
    <n v="7355.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m/>
    <s v=" - "/>
    <s v="GECAP"/>
    <s v="GE Capital"/>
    <x v="0"/>
    <m/>
    <m/>
    <s v=" - "/>
    <s v="CNT000000000214"/>
    <m/>
    <s v="CNT000000000214 - "/>
    <x v="2"/>
    <n v="0"/>
    <n v="14426.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m/>
    <s v=" - "/>
    <s v="GECAP"/>
    <s v="GE Capital"/>
    <x v="0"/>
    <m/>
    <m/>
    <s v=" - "/>
    <s v="CNT000000000215"/>
    <m/>
    <s v="CNT000000000215 - "/>
    <x v="3"/>
    <n v="0"/>
    <n v="63524.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m/>
    <s v=" - "/>
    <s v="GECAP"/>
    <s v="GE Capital"/>
    <x v="0"/>
    <m/>
    <m/>
    <s v=" - "/>
    <s v="CNT000000000225"/>
    <m/>
    <s v="CNT000000000225 - "/>
    <x v="4"/>
    <n v="0"/>
    <n v="7729.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m/>
    <s v=" - "/>
    <s v="GECAP"/>
    <s v="GE Capital"/>
    <x v="0"/>
    <m/>
    <m/>
    <s v=" - "/>
    <s v="CNT000000000232"/>
    <m/>
    <s v="CNT000000000232 - "/>
    <x v="5"/>
    <n v="11074.38"/>
    <n v="34100"/>
    <n v="10155.94"/>
    <n v="1100"/>
    <n v="9220.7900000000009"/>
    <n v="1100"/>
    <n v="8268.6200000000008"/>
    <n v="1100"/>
    <n v="7299.1"/>
    <n v="1100"/>
    <n v="6311.95"/>
    <n v="1100"/>
    <n v="5306.82"/>
    <n v="1100"/>
    <n v="4283.3999999999996"/>
    <n v="1100"/>
    <n v="3241.35"/>
    <n v="1100"/>
    <n v="2180.33"/>
    <n v="1100"/>
    <n v="1100"/>
    <n v="1100"/>
    <n v="0"/>
    <n v="1100"/>
  </r>
  <r>
    <m/>
    <m/>
    <s v=" - "/>
    <s v="GECAP"/>
    <s v="GE Capital"/>
    <x v="0"/>
    <m/>
    <m/>
    <s v=" - "/>
    <s v="CNT000000000235"/>
    <m/>
    <s v="CNT000000000235 - "/>
    <x v="6"/>
    <n v="1035.1500000000001"/>
    <n v="2218.1999999999998"/>
    <n v="887.28"/>
    <n v="147.88"/>
    <n v="739.4"/>
    <n v="147.88"/>
    <n v="591.52"/>
    <n v="147.88"/>
    <n v="443.64"/>
    <n v="147.88"/>
    <n v="295.76"/>
    <n v="147.88"/>
    <n v="147.88"/>
    <n v="147.88"/>
    <n v="0"/>
    <n v="147.88"/>
    <n v="0"/>
    <n v="0"/>
    <n v="0"/>
    <n v="0"/>
    <n v="0"/>
    <n v="0"/>
    <n v="0"/>
    <n v="0"/>
  </r>
  <r>
    <m/>
    <m/>
    <s v=" - "/>
    <s v="GECAP"/>
    <s v="GE Capital"/>
    <x v="0"/>
    <m/>
    <m/>
    <s v=" - "/>
    <s v="CNT000000000238"/>
    <m/>
    <s v="CNT000000000238 - "/>
    <x v="7"/>
    <n v="0"/>
    <n v="9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m/>
    <s v=" - "/>
    <s v="GECAP"/>
    <s v="GE Capital"/>
    <x v="0"/>
    <m/>
    <m/>
    <s v=" - "/>
    <s v="CNT000000000239"/>
    <m/>
    <s v="CNT000000000239 - "/>
    <x v="8"/>
    <n v="110"/>
    <n v="1430"/>
    <n v="0"/>
    <n v="1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m/>
    <s v=" - "/>
    <s v="GECAP"/>
    <s v="GE Capital"/>
    <x v="0"/>
    <m/>
    <m/>
    <s v=" - "/>
    <s v="CNT000000000245"/>
    <m/>
    <s v="CNT000000000245 - "/>
    <x v="9"/>
    <n v="0"/>
    <n v="13141.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m/>
    <s v=" - "/>
    <s v="GECAP"/>
    <s v="GE Capital"/>
    <x v="0"/>
    <m/>
    <m/>
    <s v=" - "/>
    <s v="CNT000000000246"/>
    <m/>
    <s v="CNT000000000246 - "/>
    <x v="10"/>
    <n v="0"/>
    <n v="216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m/>
    <s v=" - "/>
    <s v="GECAP"/>
    <s v="GE Capital"/>
    <x v="0"/>
    <m/>
    <m/>
    <s v=" - "/>
    <s v="CNT000000000247"/>
    <m/>
    <s v="CNT000000000247 - "/>
    <x v="11"/>
    <n v="6627.9"/>
    <n v="332.1"/>
    <n v="6493.93"/>
    <n v="133.97"/>
    <n v="6337.9"/>
    <n v="156.03"/>
    <n v="6196.33"/>
    <n v="141.57"/>
    <n v="6047.9"/>
    <n v="148.43"/>
    <n v="5906.33"/>
    <n v="141.57"/>
    <n v="5757.9"/>
    <n v="148.43"/>
    <n v="5612.9"/>
    <n v="145"/>
    <n v="5471.33"/>
    <n v="141.57"/>
    <n v="5322.9"/>
    <n v="148.43"/>
    <n v="5181.33"/>
    <n v="141.57"/>
    <n v="5032.8999999999996"/>
    <n v="148.43"/>
  </r>
  <r>
    <m/>
    <m/>
    <s v=" - "/>
    <s v="GECAP"/>
    <s v="GE Capital"/>
    <x v="0"/>
    <m/>
    <m/>
    <s v=" - "/>
    <s v="CNT000000000248"/>
    <m/>
    <s v="CNT000000000248 - "/>
    <x v="12"/>
    <n v="6627.9"/>
    <n v="332.1"/>
    <n v="6493.93"/>
    <n v="133.97"/>
    <n v="6337.9"/>
    <n v="156.03"/>
    <n v="6196.33"/>
    <n v="141.57"/>
    <n v="6047.9"/>
    <n v="148.43"/>
    <n v="5906.33"/>
    <n v="141.57"/>
    <n v="5757.9"/>
    <n v="148.43"/>
    <n v="5612.9"/>
    <n v="145"/>
    <n v="5471.33"/>
    <n v="141.57"/>
    <n v="5322.9"/>
    <n v="148.43"/>
    <n v="5181.33"/>
    <n v="141.57"/>
    <n v="5032.8999999999996"/>
    <n v="148.43"/>
  </r>
  <r>
    <m/>
    <m/>
    <s v=" - "/>
    <s v="GECAP"/>
    <s v="GE Capital"/>
    <x v="0"/>
    <m/>
    <m/>
    <s v=" - "/>
    <s v="CNT000000000250"/>
    <m/>
    <s v="CNT000000000250 - "/>
    <x v="13"/>
    <n v="3333"/>
    <n v="167.01"/>
    <n v="3265.63"/>
    <n v="67.37"/>
    <n v="3187.16"/>
    <n v="78.459999999999994"/>
    <n v="3115.98"/>
    <n v="71.19"/>
    <n v="3041.33"/>
    <n v="74.64"/>
    <n v="2970.14"/>
    <n v="71.19"/>
    <n v="2895.5"/>
    <n v="74.64"/>
    <n v="2822.58"/>
    <n v="72.92"/>
    <n v="2751.39"/>
    <n v="71.19"/>
    <n v="2676.75"/>
    <n v="74.64"/>
    <n v="2605.56"/>
    <n v="71.19"/>
    <n v="2530.91"/>
    <n v="74.64"/>
  </r>
  <r>
    <m/>
    <m/>
    <s v=" - "/>
    <s v="GECAP"/>
    <s v="GE Capital"/>
    <x v="0"/>
    <m/>
    <m/>
    <s v=" - "/>
    <s v="CNT000000000251"/>
    <m/>
    <s v="CNT000000000251 - "/>
    <x v="14"/>
    <n v="40906.449999999997"/>
    <n v="2293.5500000000002"/>
    <n v="40050"/>
    <n v="856.45"/>
    <n v="39106.449999999997"/>
    <n v="943.55"/>
    <n v="38220"/>
    <n v="886.45"/>
    <n v="37306.449999999997"/>
    <n v="913.55"/>
    <n v="36420"/>
    <n v="886.45"/>
    <n v="35506.449999999997"/>
    <n v="913.55"/>
    <n v="34606.449999999997"/>
    <n v="900"/>
    <n v="33720"/>
    <n v="886.45"/>
    <n v="32806.449999999997"/>
    <n v="913.55"/>
    <n v="31920"/>
    <n v="886.45"/>
    <n v="31006.45"/>
    <n v="913.55"/>
  </r>
  <r>
    <m/>
    <m/>
    <s v=" - "/>
    <s v="GECAP"/>
    <s v="GE Capital"/>
    <x v="0"/>
    <m/>
    <m/>
    <s v=" - "/>
    <s v="CNT000000000252"/>
    <m/>
    <s v="CNT000000000252 - "/>
    <x v="15"/>
    <n v="409019.06"/>
    <n v="22932.94"/>
    <n v="400455.5"/>
    <n v="8563.56"/>
    <n v="391021.06"/>
    <n v="9434.44"/>
    <n v="382157.53"/>
    <n v="8863.5300000000007"/>
    <n v="373023.06"/>
    <n v="9134.4699999999993"/>
    <n v="364159.53"/>
    <n v="8863.5300000000007"/>
    <n v="355025.06"/>
    <n v="9134.4699999999993"/>
    <n v="346026.06"/>
    <n v="8999"/>
    <n v="337162.53"/>
    <n v="8863.5300000000007"/>
    <n v="328028.06"/>
    <n v="9134.4699999999993"/>
    <n v="319164.53000000003"/>
    <n v="8863.5300000000007"/>
    <n v="310030.06"/>
    <n v="9134.4699999999993"/>
  </r>
  <r>
    <m/>
    <m/>
    <s v=" - "/>
    <s v="GECAP"/>
    <s v="GE Capital"/>
    <x v="0"/>
    <m/>
    <m/>
    <s v=" - "/>
    <s v="CNT000000000254"/>
    <m/>
    <s v="CNT000000000254 - "/>
    <x v="16"/>
    <n v="4734.55"/>
    <n v="265.45999999999998"/>
    <n v="4635.42"/>
    <n v="99.12"/>
    <n v="4526.21"/>
    <n v="109.2"/>
    <n v="4423.6099999999997"/>
    <n v="102.6"/>
    <n v="4317.88"/>
    <n v="105.73"/>
    <n v="4215.2700000000004"/>
    <n v="102.6"/>
    <n v="4109.55"/>
    <n v="105.73"/>
    <n v="4005.38"/>
    <n v="104.16"/>
    <n v="3902.77"/>
    <n v="102.6"/>
    <n v="3797.05"/>
    <n v="105.73"/>
    <n v="3694.44"/>
    <n v="102.6"/>
    <n v="3588.71"/>
    <n v="105.73"/>
  </r>
  <r>
    <m/>
    <m/>
    <s v=" - "/>
    <s v="GECAP"/>
    <s v="GE Capital"/>
    <x v="0"/>
    <m/>
    <m/>
    <s v=" - "/>
    <s v="CNT000000000256"/>
    <m/>
    <s v="CNT000000000256 - "/>
    <x v="17"/>
    <n v="0"/>
    <n v="9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m/>
    <m/>
    <m/>
    <m/>
    <x v="1"/>
    <m/>
    <m/>
    <m/>
    <m/>
    <m/>
    <m/>
    <x v="18"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9" applyNumberFormats="0" applyBorderFormats="0" applyFontFormats="0" applyPatternFormats="0" applyAlignmentFormats="0" applyWidthHeightFormats="1" dataCaption="Valeurs" updatedVersion="5" minRefreshableVersion="3" itemPrintTitles="1" createdVersion="5" indent="0" compact="0" compactData="0" gridDropZones="1" multipleFieldFilters="0">
  <location ref="B6:AA27" firstHeaderRow="1" firstDataRow="2" firstDataCol="2"/>
  <pivotFields count="37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showAll="0">
      <items count="4">
        <item m="1" x="2"/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20">
        <item m="1" x="19"/>
        <item x="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</pivotFields>
  <rowFields count="2">
    <field x="5"/>
    <field x="12"/>
  </rowFields>
  <rowItems count="20"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t="grand">
      <x/>
    </i>
  </rowItems>
  <colFields count="1">
    <field x="-2"/>
  </colFields>
  <colItems count="2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</colItems>
  <dataFields count="24">
    <dataField name="Somme de Capital 1" fld="13" baseField="5" baseItem="0" numFmtId="4"/>
    <dataField name="Somme de Loyer 1 " fld="14" baseField="5" baseItem="0" numFmtId="4"/>
    <dataField name="Somme de Capital 2" fld="15" baseField="5" baseItem="0" numFmtId="4"/>
    <dataField name="Somme de Loyer 2" fld="16" baseField="5" baseItem="0" numFmtId="4"/>
    <dataField name="Somme de Capital 3" fld="17" baseField="5" baseItem="0" numFmtId="4"/>
    <dataField name="Somme de Loyer 3" fld="18" baseField="5" baseItem="0" numFmtId="4"/>
    <dataField name="Somme de Capital 4" fld="19" baseField="5" baseItem="0" numFmtId="4"/>
    <dataField name="Somme de Loyer 4" fld="20" baseField="5" baseItem="0" numFmtId="4"/>
    <dataField name="Somme de Capital 5" fld="21" baseField="5" baseItem="0" numFmtId="4"/>
    <dataField name="Somme de Loyer 5" fld="22" baseField="5" baseItem="0" numFmtId="4"/>
    <dataField name="Somme de Capital 6" fld="23" baseField="5" baseItem="0" numFmtId="4"/>
    <dataField name="Somme de Loyer 6" fld="24" baseField="5" baseItem="0" numFmtId="4"/>
    <dataField name="Somme de Capital 7" fld="25" baseField="5" baseItem="0" numFmtId="4"/>
    <dataField name="Somme de Loyer 7" fld="26" baseField="5" baseItem="0" numFmtId="4"/>
    <dataField name="Somme de Capital 8" fld="27" baseField="5" baseItem="0" numFmtId="4"/>
    <dataField name="Somme de Loyer 8" fld="28" baseField="5" baseItem="0" numFmtId="4"/>
    <dataField name="Somme de Capital 9" fld="29" baseField="5" baseItem="0" numFmtId="4"/>
    <dataField name="Somme de Loyer 9" fld="30" baseField="5" baseItem="0" numFmtId="4"/>
    <dataField name="Somme de Capital 10" fld="31" baseField="5" baseItem="0" numFmtId="4"/>
    <dataField name="Somme de Loyer 10" fld="32" baseField="5" baseItem="0" numFmtId="4"/>
    <dataField name="Somme de Capital 11" fld="33" baseField="5" baseItem="0" numFmtId="4"/>
    <dataField name="Somme de Loyer 11" fld="34" baseField="5" baseItem="0" numFmtId="4"/>
    <dataField name="Somme de Capital 12" fld="35" baseField="5" baseItem="0" numFmtId="4"/>
    <dataField name="Somme de Loyer 12" fld="36" baseField="5" baseItem="0" numFmtId="4"/>
  </dataFields>
  <pivotTableStyleInfo name="EBLA" showRowHeaders="1" showColHeaders="0" showRowStripes="0" showColStripes="0" showLastColumn="1"/>
  <filters count="1">
    <filter fld="5" type="captionNotEqual" evalOrder="-1" id="1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7"/>
  <sheetViews>
    <sheetView showGridLines="0" tabSelected="1" zoomScale="85" zoomScaleNormal="85" workbookViewId="0">
      <selection activeCell="B1" sqref="B1"/>
    </sheetView>
  </sheetViews>
  <sheetFormatPr baseColWidth="10" defaultColWidth="14.5703125" defaultRowHeight="15" x14ac:dyDescent="0.25"/>
  <cols>
    <col min="1" max="1" width="2.140625" customWidth="1" collapsed="1"/>
    <col min="2" max="2" width="22.42578125" bestFit="1" customWidth="1" collapsed="1"/>
    <col min="3" max="3" width="25" customWidth="1" collapsed="1"/>
    <col min="4" max="26" width="16.5703125" customWidth="1" collapsed="1"/>
    <col min="27" max="27" width="16.42578125" customWidth="1" collapsed="1"/>
    <col min="28" max="28" width="26.5703125" customWidth="1" collapsed="1"/>
  </cols>
  <sheetData>
    <row r="1" spans="2:28" x14ac:dyDescent="0.25">
      <c r="B1" s="8"/>
      <c r="C1" s="8"/>
      <c r="D1" s="8"/>
      <c r="E1" s="8"/>
      <c r="F1" s="7"/>
      <c r="T1" s="8"/>
      <c r="U1" s="8"/>
      <c r="V1" s="8"/>
      <c r="AB1" t="str">
        <f>CONCATENATE("Edité au : ",Donnees!F1)</f>
        <v>Edité au : 27/08/2018</v>
      </c>
    </row>
    <row r="2" spans="2:28" x14ac:dyDescent="0.25">
      <c r="B2" s="24" t="str">
        <f>CONCATENATE("Edition Capital / loyer du ",Donnees!$B$2," au ",Donnees!$D$2,)</f>
        <v>Edition Capital / loyer du 31/01/2018 au 31/12/2018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2:28" ht="15.75" thickBot="1" x14ac:dyDescent="0.3">
      <c r="B3" s="10"/>
      <c r="C3" s="10"/>
      <c r="D3" s="12"/>
      <c r="E3" s="12"/>
      <c r="F3" s="12"/>
    </row>
    <row r="4" spans="2:28" ht="21.75" customHeight="1" x14ac:dyDescent="0.25">
      <c r="B4" s="13"/>
      <c r="C4" s="20" t="str">
        <f>IF(Donnees!F2="C","Numéro du contrat",IF(Donnees!F2="L","Numéro de location","Numéro de contrat"))</f>
        <v>Numéro du contrat</v>
      </c>
      <c r="D4" s="22" t="str">
        <f>Donnees!AL4</f>
        <v>31/01/2018</v>
      </c>
      <c r="E4" s="23"/>
      <c r="F4" s="22" t="str">
        <f>Donnees!AM4</f>
        <v>28/02/2018</v>
      </c>
      <c r="G4" s="23"/>
      <c r="H4" s="22" t="str">
        <f>Donnees!AN4</f>
        <v>31/03/2018</v>
      </c>
      <c r="I4" s="23"/>
      <c r="J4" s="22" t="str">
        <f>Donnees!AO4</f>
        <v>30/04/2018</v>
      </c>
      <c r="K4" s="23"/>
      <c r="L4" s="22" t="str">
        <f>Donnees!AP4</f>
        <v>31/05/2018</v>
      </c>
      <c r="M4" s="23"/>
      <c r="N4" s="22" t="str">
        <f>Donnees!AQ4</f>
        <v>30/06/2018</v>
      </c>
      <c r="O4" s="23"/>
      <c r="P4" s="22" t="str">
        <f>Donnees!AR4</f>
        <v>31/07/2018</v>
      </c>
      <c r="Q4" s="23"/>
      <c r="R4" s="22" t="str">
        <f>Donnees!AS4</f>
        <v>31/08/2018</v>
      </c>
      <c r="S4" s="23"/>
      <c r="T4" s="22" t="str">
        <f>Donnees!AT4</f>
        <v>30/09/2018</v>
      </c>
      <c r="U4" s="23"/>
      <c r="V4" s="22" t="str">
        <f>Donnees!AU4</f>
        <v>31/10/2018</v>
      </c>
      <c r="W4" s="23"/>
      <c r="X4" s="22" t="str">
        <f>Donnees!AV4</f>
        <v>30/11/2018</v>
      </c>
      <c r="Y4" s="23"/>
      <c r="Z4" s="22" t="str">
        <f>Donnees!AW4</f>
        <v>31/12/2018</v>
      </c>
      <c r="AA4" s="23"/>
    </row>
    <row r="5" spans="2:28" ht="21.75" customHeight="1" thickBot="1" x14ac:dyDescent="0.3">
      <c r="B5" s="14"/>
      <c r="C5" s="21"/>
      <c r="D5" s="15" t="s">
        <v>55</v>
      </c>
      <c r="E5" s="17" t="s">
        <v>56</v>
      </c>
      <c r="F5" s="15" t="s">
        <v>55</v>
      </c>
      <c r="G5" s="17" t="s">
        <v>56</v>
      </c>
      <c r="H5" s="18" t="s">
        <v>55</v>
      </c>
      <c r="I5" s="19" t="s">
        <v>56</v>
      </c>
      <c r="J5" s="18" t="s">
        <v>55</v>
      </c>
      <c r="K5" s="19" t="s">
        <v>56</v>
      </c>
      <c r="L5" s="18" t="s">
        <v>55</v>
      </c>
      <c r="M5" s="19" t="s">
        <v>56</v>
      </c>
      <c r="N5" s="18" t="s">
        <v>55</v>
      </c>
      <c r="O5" s="19" t="s">
        <v>56</v>
      </c>
      <c r="P5" s="18" t="s">
        <v>55</v>
      </c>
      <c r="Q5" s="19" t="s">
        <v>56</v>
      </c>
      <c r="R5" s="18" t="s">
        <v>55</v>
      </c>
      <c r="S5" s="19" t="s">
        <v>56</v>
      </c>
      <c r="T5" s="18" t="s">
        <v>55</v>
      </c>
      <c r="U5" s="19" t="s">
        <v>56</v>
      </c>
      <c r="V5" s="15" t="s">
        <v>55</v>
      </c>
      <c r="W5" s="17" t="s">
        <v>56</v>
      </c>
      <c r="X5" s="15" t="s">
        <v>55</v>
      </c>
      <c r="Y5" s="17" t="s">
        <v>56</v>
      </c>
      <c r="Z5" s="15" t="s">
        <v>55</v>
      </c>
      <c r="AA5" s="17" t="s">
        <v>56</v>
      </c>
    </row>
    <row r="6" spans="2:28" ht="15" hidden="1" customHeight="1" x14ac:dyDescent="0.25">
      <c r="D6" s="2" t="s">
        <v>57</v>
      </c>
    </row>
    <row r="7" spans="2:28" ht="15" hidden="1" customHeight="1" x14ac:dyDescent="0.25">
      <c r="B7" s="2" t="s">
        <v>15</v>
      </c>
      <c r="C7" s="2" t="s">
        <v>88</v>
      </c>
      <c r="D7" t="s">
        <v>81</v>
      </c>
      <c r="E7" t="s">
        <v>80</v>
      </c>
      <c r="F7" t="s">
        <v>79</v>
      </c>
      <c r="G7" t="s">
        <v>78</v>
      </c>
      <c r="H7" t="s">
        <v>77</v>
      </c>
      <c r="I7" t="s">
        <v>76</v>
      </c>
      <c r="J7" t="s">
        <v>75</v>
      </c>
      <c r="K7" t="s">
        <v>74</v>
      </c>
      <c r="L7" t="s">
        <v>73</v>
      </c>
      <c r="M7" t="s">
        <v>72</v>
      </c>
      <c r="N7" t="s">
        <v>71</v>
      </c>
      <c r="O7" t="s">
        <v>70</v>
      </c>
      <c r="P7" t="s">
        <v>69</v>
      </c>
      <c r="Q7" t="s">
        <v>68</v>
      </c>
      <c r="R7" t="s">
        <v>67</v>
      </c>
      <c r="S7" t="s">
        <v>66</v>
      </c>
      <c r="T7" t="s">
        <v>65</v>
      </c>
      <c r="U7" t="s">
        <v>64</v>
      </c>
      <c r="V7" t="s">
        <v>63</v>
      </c>
      <c r="W7" t="s">
        <v>62</v>
      </c>
      <c r="X7" t="s">
        <v>61</v>
      </c>
      <c r="Y7" t="s">
        <v>60</v>
      </c>
      <c r="Z7" t="s">
        <v>59</v>
      </c>
      <c r="AA7" t="s">
        <v>58</v>
      </c>
    </row>
    <row r="8" spans="2:28" x14ac:dyDescent="0.25">
      <c r="B8" t="s">
        <v>125</v>
      </c>
      <c r="D8" s="16">
        <v>483468.38999999996</v>
      </c>
      <c r="E8" s="16">
        <v>213903.83000000005</v>
      </c>
      <c r="F8" s="16">
        <v>472437.63</v>
      </c>
      <c r="G8" s="16">
        <v>11212.320000000002</v>
      </c>
      <c r="H8" s="16">
        <v>460476.87</v>
      </c>
      <c r="I8" s="16">
        <v>12125.59</v>
      </c>
      <c r="J8" s="16">
        <v>449169.92000000004</v>
      </c>
      <c r="K8" s="16">
        <v>11454.79</v>
      </c>
      <c r="L8" s="16">
        <v>437527.26</v>
      </c>
      <c r="M8" s="16">
        <v>11773.13</v>
      </c>
      <c r="N8" s="16">
        <v>426185.31000000006</v>
      </c>
      <c r="O8" s="16">
        <v>11454.79</v>
      </c>
      <c r="P8" s="16">
        <v>414507.06</v>
      </c>
      <c r="Q8" s="16">
        <v>11773.13</v>
      </c>
      <c r="R8" s="16">
        <v>402969.67</v>
      </c>
      <c r="S8" s="16">
        <v>11613.96</v>
      </c>
      <c r="T8" s="16">
        <v>391720.70000000007</v>
      </c>
      <c r="U8" s="16">
        <v>11306.910000000002</v>
      </c>
      <c r="V8" s="16">
        <v>380134.44</v>
      </c>
      <c r="W8" s="16">
        <v>11625.25</v>
      </c>
      <c r="X8" s="16">
        <v>368847.19</v>
      </c>
      <c r="Y8" s="16">
        <v>11306.910000000002</v>
      </c>
      <c r="Z8" s="16">
        <v>357221.93</v>
      </c>
      <c r="AA8" s="16">
        <v>11625.25</v>
      </c>
    </row>
    <row r="9" spans="2:28" x14ac:dyDescent="0.25">
      <c r="C9" t="s">
        <v>91</v>
      </c>
      <c r="D9" s="16">
        <v>0</v>
      </c>
      <c r="E9" s="16">
        <v>12095.51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</row>
    <row r="10" spans="2:28" x14ac:dyDescent="0.25">
      <c r="C10" t="s">
        <v>108</v>
      </c>
      <c r="D10" s="16">
        <v>0</v>
      </c>
      <c r="E10" s="16">
        <v>7355.52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</row>
    <row r="11" spans="2:28" x14ac:dyDescent="0.25">
      <c r="C11" t="s">
        <v>109</v>
      </c>
      <c r="D11" s="16">
        <v>0</v>
      </c>
      <c r="E11" s="16">
        <v>14426.52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</row>
    <row r="12" spans="2:28" x14ac:dyDescent="0.25">
      <c r="C12" t="s">
        <v>110</v>
      </c>
      <c r="D12" s="16">
        <v>0</v>
      </c>
      <c r="E12" s="16">
        <v>63524.4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</row>
    <row r="13" spans="2:28" x14ac:dyDescent="0.25">
      <c r="C13" t="s">
        <v>111</v>
      </c>
      <c r="D13" s="16">
        <v>0</v>
      </c>
      <c r="E13" s="16">
        <v>7729.2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</row>
    <row r="14" spans="2:28" x14ac:dyDescent="0.25">
      <c r="C14" t="s">
        <v>112</v>
      </c>
      <c r="D14" s="16">
        <v>11074.38</v>
      </c>
      <c r="E14" s="16">
        <v>34100</v>
      </c>
      <c r="F14" s="16">
        <v>10155.94</v>
      </c>
      <c r="G14" s="16">
        <v>1100</v>
      </c>
      <c r="H14" s="16">
        <v>9220.7900000000009</v>
      </c>
      <c r="I14" s="16">
        <v>1100</v>
      </c>
      <c r="J14" s="16">
        <v>8268.6200000000008</v>
      </c>
      <c r="K14" s="16">
        <v>1100</v>
      </c>
      <c r="L14" s="16">
        <v>7299.1</v>
      </c>
      <c r="M14" s="16">
        <v>1100</v>
      </c>
      <c r="N14" s="16">
        <v>6311.95</v>
      </c>
      <c r="O14" s="16">
        <v>1100</v>
      </c>
      <c r="P14" s="16">
        <v>5306.82</v>
      </c>
      <c r="Q14" s="16">
        <v>1100</v>
      </c>
      <c r="R14" s="16">
        <v>4283.3999999999996</v>
      </c>
      <c r="S14" s="16">
        <v>1100</v>
      </c>
      <c r="T14" s="16">
        <v>3241.35</v>
      </c>
      <c r="U14" s="16">
        <v>1100</v>
      </c>
      <c r="V14" s="16">
        <v>2180.33</v>
      </c>
      <c r="W14" s="16">
        <v>1100</v>
      </c>
      <c r="X14" s="16">
        <v>1100</v>
      </c>
      <c r="Y14" s="16">
        <v>1100</v>
      </c>
      <c r="Z14" s="16">
        <v>0</v>
      </c>
      <c r="AA14" s="16">
        <v>1100</v>
      </c>
    </row>
    <row r="15" spans="2:28" x14ac:dyDescent="0.25">
      <c r="C15" t="s">
        <v>113</v>
      </c>
      <c r="D15" s="16">
        <v>1035.1500000000001</v>
      </c>
      <c r="E15" s="16">
        <v>2218.1999999999998</v>
      </c>
      <c r="F15" s="16">
        <v>887.28</v>
      </c>
      <c r="G15" s="16">
        <v>147.88</v>
      </c>
      <c r="H15" s="16">
        <v>739.4</v>
      </c>
      <c r="I15" s="16">
        <v>147.88</v>
      </c>
      <c r="J15" s="16">
        <v>591.52</v>
      </c>
      <c r="K15" s="16">
        <v>147.88</v>
      </c>
      <c r="L15" s="16">
        <v>443.64</v>
      </c>
      <c r="M15" s="16">
        <v>147.88</v>
      </c>
      <c r="N15" s="16">
        <v>295.76</v>
      </c>
      <c r="O15" s="16">
        <v>147.88</v>
      </c>
      <c r="P15" s="16">
        <v>147.88</v>
      </c>
      <c r="Q15" s="16">
        <v>147.88</v>
      </c>
      <c r="R15" s="16">
        <v>0</v>
      </c>
      <c r="S15" s="16">
        <v>147.88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</row>
    <row r="16" spans="2:28" x14ac:dyDescent="0.25">
      <c r="C16" t="s">
        <v>114</v>
      </c>
      <c r="D16" s="16">
        <v>0</v>
      </c>
      <c r="E16" s="16">
        <v>960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</row>
    <row r="17" spans="2:27" x14ac:dyDescent="0.25">
      <c r="C17" t="s">
        <v>115</v>
      </c>
      <c r="D17" s="16">
        <v>110</v>
      </c>
      <c r="E17" s="16">
        <v>1430</v>
      </c>
      <c r="F17" s="16">
        <v>0</v>
      </c>
      <c r="G17" s="16">
        <v>110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</row>
    <row r="18" spans="2:27" x14ac:dyDescent="0.25">
      <c r="C18" t="s">
        <v>116</v>
      </c>
      <c r="D18" s="16">
        <v>0</v>
      </c>
      <c r="E18" s="16">
        <v>13141.32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</row>
    <row r="19" spans="2:27" x14ac:dyDescent="0.25">
      <c r="C19" t="s">
        <v>117</v>
      </c>
      <c r="D19" s="16">
        <v>0</v>
      </c>
      <c r="E19" s="16">
        <v>21600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</row>
    <row r="20" spans="2:27" x14ac:dyDescent="0.25">
      <c r="C20" t="s">
        <v>118</v>
      </c>
      <c r="D20" s="16">
        <v>6627.9</v>
      </c>
      <c r="E20" s="16">
        <v>332.1</v>
      </c>
      <c r="F20" s="16">
        <v>6493.93</v>
      </c>
      <c r="G20" s="16">
        <v>133.97</v>
      </c>
      <c r="H20" s="16">
        <v>6337.9</v>
      </c>
      <c r="I20" s="16">
        <v>156.03</v>
      </c>
      <c r="J20" s="16">
        <v>6196.33</v>
      </c>
      <c r="K20" s="16">
        <v>141.57</v>
      </c>
      <c r="L20" s="16">
        <v>6047.9</v>
      </c>
      <c r="M20" s="16">
        <v>148.43</v>
      </c>
      <c r="N20" s="16">
        <v>5906.33</v>
      </c>
      <c r="O20" s="16">
        <v>141.57</v>
      </c>
      <c r="P20" s="16">
        <v>5757.9</v>
      </c>
      <c r="Q20" s="16">
        <v>148.43</v>
      </c>
      <c r="R20" s="16">
        <v>5612.9</v>
      </c>
      <c r="S20" s="16">
        <v>145</v>
      </c>
      <c r="T20" s="16">
        <v>5471.33</v>
      </c>
      <c r="U20" s="16">
        <v>141.57</v>
      </c>
      <c r="V20" s="16">
        <v>5322.9</v>
      </c>
      <c r="W20" s="16">
        <v>148.43</v>
      </c>
      <c r="X20" s="16">
        <v>5181.33</v>
      </c>
      <c r="Y20" s="16">
        <v>141.57</v>
      </c>
      <c r="Z20" s="16">
        <v>5032.8999999999996</v>
      </c>
      <c r="AA20" s="16">
        <v>148.43</v>
      </c>
    </row>
    <row r="21" spans="2:27" x14ac:dyDescent="0.25">
      <c r="C21" t="s">
        <v>119</v>
      </c>
      <c r="D21" s="16">
        <v>6627.9</v>
      </c>
      <c r="E21" s="16">
        <v>332.1</v>
      </c>
      <c r="F21" s="16">
        <v>6493.93</v>
      </c>
      <c r="G21" s="16">
        <v>133.97</v>
      </c>
      <c r="H21" s="16">
        <v>6337.9</v>
      </c>
      <c r="I21" s="16">
        <v>156.03</v>
      </c>
      <c r="J21" s="16">
        <v>6196.33</v>
      </c>
      <c r="K21" s="16">
        <v>141.57</v>
      </c>
      <c r="L21" s="16">
        <v>6047.9</v>
      </c>
      <c r="M21" s="16">
        <v>148.43</v>
      </c>
      <c r="N21" s="16">
        <v>5906.33</v>
      </c>
      <c r="O21" s="16">
        <v>141.57</v>
      </c>
      <c r="P21" s="16">
        <v>5757.9</v>
      </c>
      <c r="Q21" s="16">
        <v>148.43</v>
      </c>
      <c r="R21" s="16">
        <v>5612.9</v>
      </c>
      <c r="S21" s="16">
        <v>145</v>
      </c>
      <c r="T21" s="16">
        <v>5471.33</v>
      </c>
      <c r="U21" s="16">
        <v>141.57</v>
      </c>
      <c r="V21" s="16">
        <v>5322.9</v>
      </c>
      <c r="W21" s="16">
        <v>148.43</v>
      </c>
      <c r="X21" s="16">
        <v>5181.33</v>
      </c>
      <c r="Y21" s="16">
        <v>141.57</v>
      </c>
      <c r="Z21" s="16">
        <v>5032.8999999999996</v>
      </c>
      <c r="AA21" s="16">
        <v>148.43</v>
      </c>
    </row>
    <row r="22" spans="2:27" x14ac:dyDescent="0.25">
      <c r="C22" t="s">
        <v>120</v>
      </c>
      <c r="D22" s="16">
        <v>3333</v>
      </c>
      <c r="E22" s="16">
        <v>167.01</v>
      </c>
      <c r="F22" s="16">
        <v>3265.63</v>
      </c>
      <c r="G22" s="16">
        <v>67.37</v>
      </c>
      <c r="H22" s="16">
        <v>3187.16</v>
      </c>
      <c r="I22" s="16">
        <v>78.459999999999994</v>
      </c>
      <c r="J22" s="16">
        <v>3115.98</v>
      </c>
      <c r="K22" s="16">
        <v>71.19</v>
      </c>
      <c r="L22" s="16">
        <v>3041.33</v>
      </c>
      <c r="M22" s="16">
        <v>74.64</v>
      </c>
      <c r="N22" s="16">
        <v>2970.14</v>
      </c>
      <c r="O22" s="16">
        <v>71.19</v>
      </c>
      <c r="P22" s="16">
        <v>2895.5</v>
      </c>
      <c r="Q22" s="16">
        <v>74.64</v>
      </c>
      <c r="R22" s="16">
        <v>2822.58</v>
      </c>
      <c r="S22" s="16">
        <v>72.92</v>
      </c>
      <c r="T22" s="16">
        <v>2751.39</v>
      </c>
      <c r="U22" s="16">
        <v>71.19</v>
      </c>
      <c r="V22" s="16">
        <v>2676.75</v>
      </c>
      <c r="W22" s="16">
        <v>74.64</v>
      </c>
      <c r="X22" s="16">
        <v>2605.56</v>
      </c>
      <c r="Y22" s="16">
        <v>71.19</v>
      </c>
      <c r="Z22" s="16">
        <v>2530.91</v>
      </c>
      <c r="AA22" s="16">
        <v>74.64</v>
      </c>
    </row>
    <row r="23" spans="2:27" x14ac:dyDescent="0.25">
      <c r="C23" t="s">
        <v>121</v>
      </c>
      <c r="D23" s="16">
        <v>40906.449999999997</v>
      </c>
      <c r="E23" s="16">
        <v>2293.5500000000002</v>
      </c>
      <c r="F23" s="16">
        <v>40050</v>
      </c>
      <c r="G23" s="16">
        <v>856.45</v>
      </c>
      <c r="H23" s="16">
        <v>39106.449999999997</v>
      </c>
      <c r="I23" s="16">
        <v>943.55</v>
      </c>
      <c r="J23" s="16">
        <v>38220</v>
      </c>
      <c r="K23" s="16">
        <v>886.45</v>
      </c>
      <c r="L23" s="16">
        <v>37306.449999999997</v>
      </c>
      <c r="M23" s="16">
        <v>913.55</v>
      </c>
      <c r="N23" s="16">
        <v>36420</v>
      </c>
      <c r="O23" s="16">
        <v>886.45</v>
      </c>
      <c r="P23" s="16">
        <v>35506.449999999997</v>
      </c>
      <c r="Q23" s="16">
        <v>913.55</v>
      </c>
      <c r="R23" s="16">
        <v>34606.449999999997</v>
      </c>
      <c r="S23" s="16">
        <v>900</v>
      </c>
      <c r="T23" s="16">
        <v>33720</v>
      </c>
      <c r="U23" s="16">
        <v>886.45</v>
      </c>
      <c r="V23" s="16">
        <v>32806.449999999997</v>
      </c>
      <c r="W23" s="16">
        <v>913.55</v>
      </c>
      <c r="X23" s="16">
        <v>31920</v>
      </c>
      <c r="Y23" s="16">
        <v>886.45</v>
      </c>
      <c r="Z23" s="16">
        <v>31006.45</v>
      </c>
      <c r="AA23" s="16">
        <v>913.55</v>
      </c>
    </row>
    <row r="24" spans="2:27" x14ac:dyDescent="0.25">
      <c r="C24" t="s">
        <v>122</v>
      </c>
      <c r="D24" s="16">
        <v>409019.06</v>
      </c>
      <c r="E24" s="16">
        <v>22932.94</v>
      </c>
      <c r="F24" s="16">
        <v>400455.5</v>
      </c>
      <c r="G24" s="16">
        <v>8563.56</v>
      </c>
      <c r="H24" s="16">
        <v>391021.06</v>
      </c>
      <c r="I24" s="16">
        <v>9434.44</v>
      </c>
      <c r="J24" s="16">
        <v>382157.53</v>
      </c>
      <c r="K24" s="16">
        <v>8863.5300000000007</v>
      </c>
      <c r="L24" s="16">
        <v>373023.06</v>
      </c>
      <c r="M24" s="16">
        <v>9134.4699999999993</v>
      </c>
      <c r="N24" s="16">
        <v>364159.53</v>
      </c>
      <c r="O24" s="16">
        <v>8863.5300000000007</v>
      </c>
      <c r="P24" s="16">
        <v>355025.06</v>
      </c>
      <c r="Q24" s="16">
        <v>9134.4699999999993</v>
      </c>
      <c r="R24" s="16">
        <v>346026.06</v>
      </c>
      <c r="S24" s="16">
        <v>8999</v>
      </c>
      <c r="T24" s="16">
        <v>337162.53</v>
      </c>
      <c r="U24" s="16">
        <v>8863.5300000000007</v>
      </c>
      <c r="V24" s="16">
        <v>328028.06</v>
      </c>
      <c r="W24" s="16">
        <v>9134.4699999999993</v>
      </c>
      <c r="X24" s="16">
        <v>319164.53000000003</v>
      </c>
      <c r="Y24" s="16">
        <v>8863.5300000000007</v>
      </c>
      <c r="Z24" s="16">
        <v>310030.06</v>
      </c>
      <c r="AA24" s="16">
        <v>9134.4699999999993</v>
      </c>
    </row>
    <row r="25" spans="2:27" x14ac:dyDescent="0.25">
      <c r="C25" t="s">
        <v>123</v>
      </c>
      <c r="D25" s="16">
        <v>4734.55</v>
      </c>
      <c r="E25" s="16">
        <v>265.45999999999998</v>
      </c>
      <c r="F25" s="16">
        <v>4635.42</v>
      </c>
      <c r="G25" s="16">
        <v>99.12</v>
      </c>
      <c r="H25" s="16">
        <v>4526.21</v>
      </c>
      <c r="I25" s="16">
        <v>109.2</v>
      </c>
      <c r="J25" s="16">
        <v>4423.6099999999997</v>
      </c>
      <c r="K25" s="16">
        <v>102.6</v>
      </c>
      <c r="L25" s="16">
        <v>4317.88</v>
      </c>
      <c r="M25" s="16">
        <v>105.73</v>
      </c>
      <c r="N25" s="16">
        <v>4215.2700000000004</v>
      </c>
      <c r="O25" s="16">
        <v>102.6</v>
      </c>
      <c r="P25" s="16">
        <v>4109.55</v>
      </c>
      <c r="Q25" s="16">
        <v>105.73</v>
      </c>
      <c r="R25" s="16">
        <v>4005.38</v>
      </c>
      <c r="S25" s="16">
        <v>104.16</v>
      </c>
      <c r="T25" s="16">
        <v>3902.77</v>
      </c>
      <c r="U25" s="16">
        <v>102.6</v>
      </c>
      <c r="V25" s="16">
        <v>3797.05</v>
      </c>
      <c r="W25" s="16">
        <v>105.73</v>
      </c>
      <c r="X25" s="16">
        <v>3694.44</v>
      </c>
      <c r="Y25" s="16">
        <v>102.6</v>
      </c>
      <c r="Z25" s="16">
        <v>3588.71</v>
      </c>
      <c r="AA25" s="16">
        <v>105.73</v>
      </c>
    </row>
    <row r="26" spans="2:27" x14ac:dyDescent="0.25">
      <c r="C26" t="s">
        <v>124</v>
      </c>
      <c r="D26" s="16">
        <v>0</v>
      </c>
      <c r="E26" s="16">
        <v>9000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</row>
    <row r="27" spans="2:27" x14ac:dyDescent="0.25">
      <c r="B27" t="s">
        <v>0</v>
      </c>
      <c r="D27" s="16">
        <v>483468.38999999996</v>
      </c>
      <c r="E27" s="16">
        <v>213903.83000000005</v>
      </c>
      <c r="F27" s="16">
        <v>472437.63</v>
      </c>
      <c r="G27" s="16">
        <v>11212.320000000002</v>
      </c>
      <c r="H27" s="16">
        <v>460476.87</v>
      </c>
      <c r="I27" s="16">
        <v>12125.59</v>
      </c>
      <c r="J27" s="16">
        <v>449169.92000000004</v>
      </c>
      <c r="K27" s="16">
        <v>11454.79</v>
      </c>
      <c r="L27" s="16">
        <v>437527.26</v>
      </c>
      <c r="M27" s="16">
        <v>11773.13</v>
      </c>
      <c r="N27" s="16">
        <v>426185.31000000006</v>
      </c>
      <c r="O27" s="16">
        <v>11454.79</v>
      </c>
      <c r="P27" s="16">
        <v>414507.06</v>
      </c>
      <c r="Q27" s="16">
        <v>11773.13</v>
      </c>
      <c r="R27" s="16">
        <v>402969.67</v>
      </c>
      <c r="S27" s="16">
        <v>11613.96</v>
      </c>
      <c r="T27" s="16">
        <v>391720.70000000007</v>
      </c>
      <c r="U27" s="16">
        <v>11306.910000000002</v>
      </c>
      <c r="V27" s="16">
        <v>380134.44</v>
      </c>
      <c r="W27" s="16">
        <v>11625.25</v>
      </c>
      <c r="X27" s="16">
        <v>368847.19</v>
      </c>
      <c r="Y27" s="16">
        <v>11306.910000000002</v>
      </c>
      <c r="Z27" s="16">
        <v>357221.93</v>
      </c>
      <c r="AA27" s="16">
        <v>11625.25</v>
      </c>
    </row>
  </sheetData>
  <mergeCells count="14">
    <mergeCell ref="B2:AA2"/>
    <mergeCell ref="L4:M4"/>
    <mergeCell ref="V4:W4"/>
    <mergeCell ref="X4:Y4"/>
    <mergeCell ref="Z4:AA4"/>
    <mergeCell ref="N4:O4"/>
    <mergeCell ref="P4:Q4"/>
    <mergeCell ref="R4:S4"/>
    <mergeCell ref="T4:U4"/>
    <mergeCell ref="C4:C5"/>
    <mergeCell ref="D4:E4"/>
    <mergeCell ref="F4:G4"/>
    <mergeCell ref="H4:I4"/>
    <mergeCell ref="J4:K4"/>
  </mergeCells>
  <pageMargins left="0.25" right="0.25" top="0.75" bottom="0.75" header="0.3" footer="0.3"/>
  <pageSetup paperSize="9" scale="2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"/>
  <sheetViews>
    <sheetView workbookViewId="0"/>
  </sheetViews>
  <sheetFormatPr baseColWidth="10" defaultColWidth="24.42578125" defaultRowHeight="15" x14ac:dyDescent="0.25"/>
  <cols>
    <col min="1" max="12" width="24.42578125" style="1" collapsed="1"/>
    <col min="13" max="13" width="27" style="1" customWidth="1" collapsed="1"/>
    <col min="14" max="17" width="24.42578125" style="1" collapsed="1"/>
    <col min="18" max="18" width="25" style="1" customWidth="1" collapsed="1"/>
    <col min="19" max="35" width="22.7109375" style="1" customWidth="1" collapsed="1"/>
    <col min="36" max="36" width="22.85546875" style="1" customWidth="1" collapsed="1"/>
    <col min="37" max="37" width="22.7109375" style="1" customWidth="1" collapsed="1"/>
    <col min="38" max="52" width="18.7109375" style="1" customWidth="1" collapsed="1"/>
    <col min="53" max="16384" width="24.42578125" style="1" collapsed="1"/>
  </cols>
  <sheetData>
    <row r="1" spans="1:55" x14ac:dyDescent="0.25">
      <c r="A1" s="1" t="s">
        <v>8</v>
      </c>
      <c r="B1" s="1" t="str">
        <f>BA4</f>
        <v>887148</v>
      </c>
      <c r="C1" s="1" t="s">
        <v>9</v>
      </c>
      <c r="D1" s="1" t="str">
        <f>BB4</f>
        <v>DEB</v>
      </c>
      <c r="E1" s="1" t="s">
        <v>10</v>
      </c>
      <c r="F1" s="11" t="str">
        <f>BC4</f>
        <v>27/08/2018</v>
      </c>
    </row>
    <row r="2" spans="1:55" x14ac:dyDescent="0.25">
      <c r="A2" s="1" t="s">
        <v>82</v>
      </c>
      <c r="B2" s="11" t="str">
        <f>AX4</f>
        <v>31/01/2018</v>
      </c>
      <c r="C2" s="1" t="s">
        <v>85</v>
      </c>
      <c r="D2" s="11" t="str">
        <f>AY4</f>
        <v>31/12/2018</v>
      </c>
      <c r="E2" s="1" t="s">
        <v>86</v>
      </c>
      <c r="F2" s="1" t="str">
        <f>AZ4</f>
        <v>C</v>
      </c>
    </row>
    <row r="3" spans="1:55" s="3" customFormat="1" ht="15" customHeight="1" x14ac:dyDescent="0.25">
      <c r="A3" s="5" t="s">
        <v>1</v>
      </c>
      <c r="B3" s="5" t="s">
        <v>2</v>
      </c>
      <c r="C3" s="5" t="s">
        <v>14</v>
      </c>
      <c r="D3" s="5" t="s">
        <v>18</v>
      </c>
      <c r="E3" s="5" t="s">
        <v>3</v>
      </c>
      <c r="F3" s="5" t="s">
        <v>15</v>
      </c>
      <c r="G3" s="5" t="s">
        <v>4</v>
      </c>
      <c r="H3" s="5" t="s">
        <v>5</v>
      </c>
      <c r="I3" s="5" t="s">
        <v>16</v>
      </c>
      <c r="J3" s="5" t="s">
        <v>6</v>
      </c>
      <c r="K3" s="5" t="s">
        <v>7</v>
      </c>
      <c r="L3" s="5" t="s">
        <v>17</v>
      </c>
      <c r="M3" s="5" t="s">
        <v>88</v>
      </c>
      <c r="N3" s="5" t="s">
        <v>22</v>
      </c>
      <c r="O3" s="5" t="s">
        <v>23</v>
      </c>
      <c r="P3" s="6" t="s">
        <v>24</v>
      </c>
      <c r="Q3" s="6" t="s">
        <v>25</v>
      </c>
      <c r="R3" s="6" t="s">
        <v>26</v>
      </c>
      <c r="S3" s="6" t="s">
        <v>27</v>
      </c>
      <c r="T3" s="6" t="s">
        <v>29</v>
      </c>
      <c r="U3" s="6" t="s">
        <v>30</v>
      </c>
      <c r="V3" s="6" t="s">
        <v>32</v>
      </c>
      <c r="W3" s="6" t="s">
        <v>33</v>
      </c>
      <c r="X3" s="6" t="s">
        <v>35</v>
      </c>
      <c r="Y3" s="6" t="s">
        <v>36</v>
      </c>
      <c r="Z3" s="6" t="s">
        <v>38</v>
      </c>
      <c r="AA3" s="6" t="s">
        <v>39</v>
      </c>
      <c r="AB3" s="6" t="s">
        <v>41</v>
      </c>
      <c r="AC3" s="6" t="s">
        <v>42</v>
      </c>
      <c r="AD3" s="6" t="s">
        <v>45</v>
      </c>
      <c r="AE3" s="6" t="s">
        <v>44</v>
      </c>
      <c r="AF3" s="6" t="s">
        <v>47</v>
      </c>
      <c r="AG3" s="6" t="s">
        <v>48</v>
      </c>
      <c r="AH3" s="6" t="s">
        <v>50</v>
      </c>
      <c r="AI3" s="6" t="s">
        <v>51</v>
      </c>
      <c r="AJ3" s="6" t="s">
        <v>53</v>
      </c>
      <c r="AK3" s="6" t="s">
        <v>54</v>
      </c>
      <c r="AL3" s="5" t="s">
        <v>19</v>
      </c>
      <c r="AM3" s="4" t="s">
        <v>20</v>
      </c>
      <c r="AN3" s="6" t="s">
        <v>21</v>
      </c>
      <c r="AO3" s="6" t="s">
        <v>28</v>
      </c>
      <c r="AP3" s="6" t="s">
        <v>31</v>
      </c>
      <c r="AQ3" s="6" t="s">
        <v>34</v>
      </c>
      <c r="AR3" s="6" t="s">
        <v>37</v>
      </c>
      <c r="AS3" s="6" t="s">
        <v>40</v>
      </c>
      <c r="AT3" s="6" t="s">
        <v>43</v>
      </c>
      <c r="AU3" s="6" t="s">
        <v>46</v>
      </c>
      <c r="AV3" s="6" t="s">
        <v>49</v>
      </c>
      <c r="AW3" s="6" t="s">
        <v>52</v>
      </c>
      <c r="AX3" s="6" t="s">
        <v>83</v>
      </c>
      <c r="AY3" s="6" t="s">
        <v>84</v>
      </c>
      <c r="AZ3" s="6" t="s">
        <v>87</v>
      </c>
      <c r="BA3" s="6" t="s">
        <v>11</v>
      </c>
      <c r="BB3" s="6" t="s">
        <v>12</v>
      </c>
      <c r="BC3" s="6" t="s">
        <v>13</v>
      </c>
    </row>
    <row r="4" spans="1:55" x14ac:dyDescent="0.25">
      <c r="A4"/>
      <c r="B4"/>
      <c r="C4" s="1" t="str">
        <f t="shared" ref="C4:C21" si="0">CONCATENATE(A4," - ",B4)</f>
        <v xml:space="preserve"> - </v>
      </c>
      <c r="D4" t="s">
        <v>89</v>
      </c>
      <c r="E4" t="s">
        <v>90</v>
      </c>
      <c r="F4" s="1" t="str">
        <f t="shared" ref="F4:F21" si="1">CONCATENATE(D4," - ",E4)</f>
        <v>GECAP - GE Capital</v>
      </c>
      <c r="G4"/>
      <c r="H4"/>
      <c r="I4" s="1" t="str">
        <f t="shared" ref="I4:I21" si="2">CONCATENATE(G4," - ",H4)</f>
        <v xml:space="preserve"> - </v>
      </c>
      <c r="J4" t="s">
        <v>91</v>
      </c>
      <c r="K4"/>
      <c r="L4" s="1" t="str">
        <f t="shared" ref="L4:L21" si="3">CONCATENATE(J4," - ",K4)</f>
        <v xml:space="preserve">CNT000000000212 - </v>
      </c>
      <c r="M4" s="1" t="s">
        <v>91</v>
      </c>
      <c r="N4" s="9">
        <v>0</v>
      </c>
      <c r="O4" s="9">
        <v>12095.51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9">
        <v>0</v>
      </c>
      <c r="AJ4" s="9">
        <v>0</v>
      </c>
      <c r="AK4" s="9">
        <v>0</v>
      </c>
      <c r="AL4" s="1" t="s">
        <v>92</v>
      </c>
      <c r="AM4" s="1" t="s">
        <v>93</v>
      </c>
      <c r="AN4" s="1" t="s">
        <v>94</v>
      </c>
      <c r="AO4" s="1" t="s">
        <v>95</v>
      </c>
      <c r="AP4" s="1" t="s">
        <v>96</v>
      </c>
      <c r="AQ4" s="1" t="s">
        <v>97</v>
      </c>
      <c r="AR4" s="1" t="s">
        <v>98</v>
      </c>
      <c r="AS4" s="1" t="s">
        <v>99</v>
      </c>
      <c r="AT4" s="1" t="s">
        <v>100</v>
      </c>
      <c r="AU4" s="1" t="s">
        <v>101</v>
      </c>
      <c r="AV4" s="1" t="s">
        <v>102</v>
      </c>
      <c r="AW4" s="1" t="s">
        <v>103</v>
      </c>
      <c r="AX4" s="1" t="s">
        <v>92</v>
      </c>
      <c r="AY4" s="1" t="s">
        <v>103</v>
      </c>
      <c r="AZ4" t="s">
        <v>104</v>
      </c>
      <c r="BA4" s="1" t="s">
        <v>105</v>
      </c>
      <c r="BB4" s="1" t="s">
        <v>106</v>
      </c>
      <c r="BC4" s="1" t="s">
        <v>107</v>
      </c>
    </row>
    <row r="5" spans="1:55" x14ac:dyDescent="0.25">
      <c r="A5"/>
      <c r="B5"/>
      <c r="C5" s="1" t="str">
        <f t="shared" si="0"/>
        <v xml:space="preserve"> - </v>
      </c>
      <c r="D5" t="s">
        <v>89</v>
      </c>
      <c r="E5" t="s">
        <v>90</v>
      </c>
      <c r="F5" s="1" t="str">
        <f t="shared" si="1"/>
        <v>GECAP - GE Capital</v>
      </c>
      <c r="G5"/>
      <c r="H5"/>
      <c r="I5" s="1" t="str">
        <f t="shared" si="2"/>
        <v xml:space="preserve"> - </v>
      </c>
      <c r="J5" t="s">
        <v>108</v>
      </c>
      <c r="K5"/>
      <c r="L5" s="1" t="str">
        <f t="shared" si="3"/>
        <v xml:space="preserve">CNT000000000213 - </v>
      </c>
      <c r="M5" s="1" t="s">
        <v>108</v>
      </c>
      <c r="N5" s="9">
        <v>0</v>
      </c>
      <c r="O5" s="9">
        <v>7355.52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1" t="s">
        <v>92</v>
      </c>
      <c r="AM5" s="1" t="s">
        <v>93</v>
      </c>
      <c r="AN5" s="1" t="s">
        <v>94</v>
      </c>
      <c r="AO5" s="1" t="s">
        <v>95</v>
      </c>
      <c r="AP5" s="1" t="s">
        <v>96</v>
      </c>
      <c r="AQ5" s="1" t="s">
        <v>97</v>
      </c>
      <c r="AR5" s="1" t="s">
        <v>98</v>
      </c>
      <c r="AS5" s="1" t="s">
        <v>99</v>
      </c>
      <c r="AT5" s="1" t="s">
        <v>100</v>
      </c>
      <c r="AU5" s="1" t="s">
        <v>101</v>
      </c>
      <c r="AV5" s="1" t="s">
        <v>102</v>
      </c>
      <c r="AW5" s="1" t="s">
        <v>103</v>
      </c>
      <c r="AX5" s="1" t="s">
        <v>92</v>
      </c>
      <c r="AY5" s="1" t="s">
        <v>103</v>
      </c>
      <c r="AZ5" t="s">
        <v>104</v>
      </c>
      <c r="BA5" s="1" t="s">
        <v>105</v>
      </c>
      <c r="BB5" s="1" t="s">
        <v>106</v>
      </c>
      <c r="BC5" s="1" t="s">
        <v>107</v>
      </c>
    </row>
    <row r="6" spans="1:55" x14ac:dyDescent="0.25">
      <c r="A6"/>
      <c r="B6"/>
      <c r="C6" s="1" t="str">
        <f t="shared" si="0"/>
        <v xml:space="preserve"> - </v>
      </c>
      <c r="D6" t="s">
        <v>89</v>
      </c>
      <c r="E6" t="s">
        <v>90</v>
      </c>
      <c r="F6" s="1" t="str">
        <f t="shared" si="1"/>
        <v>GECAP - GE Capital</v>
      </c>
      <c r="G6"/>
      <c r="H6"/>
      <c r="I6" s="1" t="str">
        <f t="shared" si="2"/>
        <v xml:space="preserve"> - </v>
      </c>
      <c r="J6" t="s">
        <v>109</v>
      </c>
      <c r="K6"/>
      <c r="L6" s="1" t="str">
        <f t="shared" si="3"/>
        <v xml:space="preserve">CNT000000000214 - </v>
      </c>
      <c r="M6" s="1" t="s">
        <v>109</v>
      </c>
      <c r="N6" s="9">
        <v>0</v>
      </c>
      <c r="O6" s="9">
        <v>14426.52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1" t="s">
        <v>92</v>
      </c>
      <c r="AM6" s="1" t="s">
        <v>93</v>
      </c>
      <c r="AN6" s="1" t="s">
        <v>94</v>
      </c>
      <c r="AO6" s="1" t="s">
        <v>95</v>
      </c>
      <c r="AP6" s="1" t="s">
        <v>96</v>
      </c>
      <c r="AQ6" s="1" t="s">
        <v>97</v>
      </c>
      <c r="AR6" s="1" t="s">
        <v>98</v>
      </c>
      <c r="AS6" s="1" t="s">
        <v>99</v>
      </c>
      <c r="AT6" s="1" t="s">
        <v>100</v>
      </c>
      <c r="AU6" s="1" t="s">
        <v>101</v>
      </c>
      <c r="AV6" s="1" t="s">
        <v>102</v>
      </c>
      <c r="AW6" s="1" t="s">
        <v>103</v>
      </c>
      <c r="AX6" s="1" t="s">
        <v>92</v>
      </c>
      <c r="AY6" s="1" t="s">
        <v>103</v>
      </c>
      <c r="AZ6" t="s">
        <v>104</v>
      </c>
      <c r="BA6" s="1" t="s">
        <v>105</v>
      </c>
      <c r="BB6" s="1" t="s">
        <v>106</v>
      </c>
      <c r="BC6" s="1" t="s">
        <v>107</v>
      </c>
    </row>
    <row r="7" spans="1:55" x14ac:dyDescent="0.25">
      <c r="A7"/>
      <c r="B7"/>
      <c r="C7" s="1" t="str">
        <f t="shared" si="0"/>
        <v xml:space="preserve"> - </v>
      </c>
      <c r="D7" t="s">
        <v>89</v>
      </c>
      <c r="E7" t="s">
        <v>90</v>
      </c>
      <c r="F7" s="1" t="str">
        <f t="shared" si="1"/>
        <v>GECAP - GE Capital</v>
      </c>
      <c r="G7"/>
      <c r="H7"/>
      <c r="I7" s="1" t="str">
        <f t="shared" si="2"/>
        <v xml:space="preserve"> - </v>
      </c>
      <c r="J7" t="s">
        <v>110</v>
      </c>
      <c r="K7"/>
      <c r="L7" s="1" t="str">
        <f t="shared" si="3"/>
        <v xml:space="preserve">CNT000000000215 - </v>
      </c>
      <c r="M7" s="1" t="s">
        <v>110</v>
      </c>
      <c r="N7" s="9">
        <v>0</v>
      </c>
      <c r="O7" s="9">
        <v>63524.4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1" t="s">
        <v>92</v>
      </c>
      <c r="AM7" s="1" t="s">
        <v>93</v>
      </c>
      <c r="AN7" s="1" t="s">
        <v>94</v>
      </c>
      <c r="AO7" s="1" t="s">
        <v>95</v>
      </c>
      <c r="AP7" s="1" t="s">
        <v>96</v>
      </c>
      <c r="AQ7" s="1" t="s">
        <v>97</v>
      </c>
      <c r="AR7" s="1" t="s">
        <v>98</v>
      </c>
      <c r="AS7" s="1" t="s">
        <v>99</v>
      </c>
      <c r="AT7" s="1" t="s">
        <v>100</v>
      </c>
      <c r="AU7" s="1" t="s">
        <v>101</v>
      </c>
      <c r="AV7" s="1" t="s">
        <v>102</v>
      </c>
      <c r="AW7" s="1" t="s">
        <v>103</v>
      </c>
      <c r="AX7" s="1" t="s">
        <v>92</v>
      </c>
      <c r="AY7" s="1" t="s">
        <v>103</v>
      </c>
      <c r="AZ7" t="s">
        <v>104</v>
      </c>
      <c r="BA7" s="1" t="s">
        <v>105</v>
      </c>
      <c r="BB7" s="1" t="s">
        <v>106</v>
      </c>
      <c r="BC7" s="1" t="s">
        <v>107</v>
      </c>
    </row>
    <row r="8" spans="1:55" x14ac:dyDescent="0.25">
      <c r="A8"/>
      <c r="B8"/>
      <c r="C8" s="1" t="str">
        <f t="shared" si="0"/>
        <v xml:space="preserve"> - </v>
      </c>
      <c r="D8" t="s">
        <v>89</v>
      </c>
      <c r="E8" t="s">
        <v>90</v>
      </c>
      <c r="F8" s="1" t="str">
        <f t="shared" si="1"/>
        <v>GECAP - GE Capital</v>
      </c>
      <c r="G8"/>
      <c r="H8"/>
      <c r="I8" s="1" t="str">
        <f t="shared" si="2"/>
        <v xml:space="preserve"> - </v>
      </c>
      <c r="J8" t="s">
        <v>111</v>
      </c>
      <c r="K8"/>
      <c r="L8" s="1" t="str">
        <f t="shared" si="3"/>
        <v xml:space="preserve">CNT000000000225 - </v>
      </c>
      <c r="M8" s="1" t="s">
        <v>111</v>
      </c>
      <c r="N8" s="9">
        <v>0</v>
      </c>
      <c r="O8" s="9">
        <v>7729.2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1" t="s">
        <v>92</v>
      </c>
      <c r="AM8" s="1" t="s">
        <v>93</v>
      </c>
      <c r="AN8" s="1" t="s">
        <v>94</v>
      </c>
      <c r="AO8" s="1" t="s">
        <v>95</v>
      </c>
      <c r="AP8" s="1" t="s">
        <v>96</v>
      </c>
      <c r="AQ8" s="1" t="s">
        <v>97</v>
      </c>
      <c r="AR8" s="1" t="s">
        <v>98</v>
      </c>
      <c r="AS8" s="1" t="s">
        <v>99</v>
      </c>
      <c r="AT8" s="1" t="s">
        <v>100</v>
      </c>
      <c r="AU8" s="1" t="s">
        <v>101</v>
      </c>
      <c r="AV8" s="1" t="s">
        <v>102</v>
      </c>
      <c r="AW8" s="1" t="s">
        <v>103</v>
      </c>
      <c r="AX8" s="1" t="s">
        <v>92</v>
      </c>
      <c r="AY8" s="1" t="s">
        <v>103</v>
      </c>
      <c r="AZ8" t="s">
        <v>104</v>
      </c>
      <c r="BA8" s="1" t="s">
        <v>105</v>
      </c>
      <c r="BB8" s="1" t="s">
        <v>106</v>
      </c>
      <c r="BC8" s="1" t="s">
        <v>107</v>
      </c>
    </row>
    <row r="9" spans="1:55" x14ac:dyDescent="0.25">
      <c r="A9"/>
      <c r="B9"/>
      <c r="C9" s="1" t="str">
        <f t="shared" si="0"/>
        <v xml:space="preserve"> - </v>
      </c>
      <c r="D9" t="s">
        <v>89</v>
      </c>
      <c r="E9" t="s">
        <v>90</v>
      </c>
      <c r="F9" s="1" t="str">
        <f t="shared" si="1"/>
        <v>GECAP - GE Capital</v>
      </c>
      <c r="G9"/>
      <c r="H9"/>
      <c r="I9" s="1" t="str">
        <f t="shared" si="2"/>
        <v xml:space="preserve"> - </v>
      </c>
      <c r="J9" t="s">
        <v>112</v>
      </c>
      <c r="K9"/>
      <c r="L9" s="1" t="str">
        <f t="shared" si="3"/>
        <v xml:space="preserve">CNT000000000232 - </v>
      </c>
      <c r="M9" s="1" t="s">
        <v>112</v>
      </c>
      <c r="N9" s="9">
        <v>11074.38</v>
      </c>
      <c r="O9" s="9">
        <v>34100</v>
      </c>
      <c r="P9" s="9">
        <v>10155.94</v>
      </c>
      <c r="Q9" s="9">
        <v>1100</v>
      </c>
      <c r="R9" s="9">
        <v>9220.7900000000009</v>
      </c>
      <c r="S9" s="9">
        <v>1100</v>
      </c>
      <c r="T9" s="9">
        <v>8268.6200000000008</v>
      </c>
      <c r="U9" s="9">
        <v>1100</v>
      </c>
      <c r="V9" s="9">
        <v>7299.1</v>
      </c>
      <c r="W9" s="9">
        <v>1100</v>
      </c>
      <c r="X9" s="9">
        <v>6311.95</v>
      </c>
      <c r="Y9" s="9">
        <v>1100</v>
      </c>
      <c r="Z9" s="9">
        <v>5306.82</v>
      </c>
      <c r="AA9" s="9">
        <v>1100</v>
      </c>
      <c r="AB9" s="9">
        <v>4283.3999999999996</v>
      </c>
      <c r="AC9" s="9">
        <v>1100</v>
      </c>
      <c r="AD9" s="9">
        <v>3241.35</v>
      </c>
      <c r="AE9" s="9">
        <v>1100</v>
      </c>
      <c r="AF9" s="9">
        <v>2180.33</v>
      </c>
      <c r="AG9" s="9">
        <v>1100</v>
      </c>
      <c r="AH9" s="9">
        <v>1100</v>
      </c>
      <c r="AI9" s="9">
        <v>1100</v>
      </c>
      <c r="AJ9" s="9">
        <v>0</v>
      </c>
      <c r="AK9" s="9">
        <v>1100</v>
      </c>
      <c r="AL9" s="1" t="s">
        <v>92</v>
      </c>
      <c r="AM9" s="1" t="s">
        <v>93</v>
      </c>
      <c r="AN9" s="1" t="s">
        <v>94</v>
      </c>
      <c r="AO9" s="1" t="s">
        <v>95</v>
      </c>
      <c r="AP9" s="1" t="s">
        <v>96</v>
      </c>
      <c r="AQ9" s="1" t="s">
        <v>97</v>
      </c>
      <c r="AR9" s="1" t="s">
        <v>98</v>
      </c>
      <c r="AS9" s="1" t="s">
        <v>99</v>
      </c>
      <c r="AT9" s="1" t="s">
        <v>100</v>
      </c>
      <c r="AU9" s="1" t="s">
        <v>101</v>
      </c>
      <c r="AV9" s="1" t="s">
        <v>102</v>
      </c>
      <c r="AW9" s="1" t="s">
        <v>103</v>
      </c>
      <c r="AX9" s="1" t="s">
        <v>92</v>
      </c>
      <c r="AY9" s="1" t="s">
        <v>103</v>
      </c>
      <c r="AZ9" t="s">
        <v>104</v>
      </c>
      <c r="BA9" s="1" t="s">
        <v>105</v>
      </c>
      <c r="BB9" s="1" t="s">
        <v>106</v>
      </c>
      <c r="BC9" s="1" t="s">
        <v>107</v>
      </c>
    </row>
    <row r="10" spans="1:55" x14ac:dyDescent="0.25">
      <c r="A10"/>
      <c r="B10"/>
      <c r="C10" s="1" t="str">
        <f t="shared" si="0"/>
        <v xml:space="preserve"> - </v>
      </c>
      <c r="D10" t="s">
        <v>89</v>
      </c>
      <c r="E10" t="s">
        <v>90</v>
      </c>
      <c r="F10" s="1" t="str">
        <f t="shared" si="1"/>
        <v>GECAP - GE Capital</v>
      </c>
      <c r="G10"/>
      <c r="H10"/>
      <c r="I10" s="1" t="str">
        <f t="shared" si="2"/>
        <v xml:space="preserve"> - </v>
      </c>
      <c r="J10" t="s">
        <v>113</v>
      </c>
      <c r="K10"/>
      <c r="L10" s="1" t="str">
        <f t="shared" si="3"/>
        <v xml:space="preserve">CNT000000000235 - </v>
      </c>
      <c r="M10" s="1" t="s">
        <v>113</v>
      </c>
      <c r="N10" s="9">
        <v>1035.1500000000001</v>
      </c>
      <c r="O10" s="9">
        <v>2218.1999999999998</v>
      </c>
      <c r="P10" s="9">
        <v>887.28</v>
      </c>
      <c r="Q10" s="9">
        <v>147.88</v>
      </c>
      <c r="R10" s="9">
        <v>739.4</v>
      </c>
      <c r="S10" s="9">
        <v>147.88</v>
      </c>
      <c r="T10" s="9">
        <v>591.52</v>
      </c>
      <c r="U10" s="9">
        <v>147.88</v>
      </c>
      <c r="V10" s="9">
        <v>443.64</v>
      </c>
      <c r="W10" s="9">
        <v>147.88</v>
      </c>
      <c r="X10" s="9">
        <v>295.76</v>
      </c>
      <c r="Y10" s="9">
        <v>147.88</v>
      </c>
      <c r="Z10" s="9">
        <v>147.88</v>
      </c>
      <c r="AA10" s="9">
        <v>147.88</v>
      </c>
      <c r="AB10" s="9">
        <v>0</v>
      </c>
      <c r="AC10" s="9">
        <v>147.88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1" t="s">
        <v>92</v>
      </c>
      <c r="AM10" s="1" t="s">
        <v>93</v>
      </c>
      <c r="AN10" s="1" t="s">
        <v>94</v>
      </c>
      <c r="AO10" s="1" t="s">
        <v>95</v>
      </c>
      <c r="AP10" s="1" t="s">
        <v>96</v>
      </c>
      <c r="AQ10" s="1" t="s">
        <v>97</v>
      </c>
      <c r="AR10" s="1" t="s">
        <v>98</v>
      </c>
      <c r="AS10" s="1" t="s">
        <v>99</v>
      </c>
      <c r="AT10" s="1" t="s">
        <v>100</v>
      </c>
      <c r="AU10" s="1" t="s">
        <v>101</v>
      </c>
      <c r="AV10" s="1" t="s">
        <v>102</v>
      </c>
      <c r="AW10" s="1" t="s">
        <v>103</v>
      </c>
      <c r="AX10" s="1" t="s">
        <v>92</v>
      </c>
      <c r="AY10" s="1" t="s">
        <v>103</v>
      </c>
      <c r="AZ10" t="s">
        <v>104</v>
      </c>
      <c r="BA10" s="1" t="s">
        <v>105</v>
      </c>
      <c r="BB10" s="1" t="s">
        <v>106</v>
      </c>
      <c r="BC10" s="1" t="s">
        <v>107</v>
      </c>
    </row>
    <row r="11" spans="1:55" x14ac:dyDescent="0.25">
      <c r="A11"/>
      <c r="B11"/>
      <c r="C11" s="1" t="str">
        <f t="shared" si="0"/>
        <v xml:space="preserve"> - </v>
      </c>
      <c r="D11" t="s">
        <v>89</v>
      </c>
      <c r="E11" t="s">
        <v>90</v>
      </c>
      <c r="F11" s="1" t="str">
        <f t="shared" si="1"/>
        <v>GECAP - GE Capital</v>
      </c>
      <c r="G11"/>
      <c r="H11"/>
      <c r="I11" s="1" t="str">
        <f t="shared" si="2"/>
        <v xml:space="preserve"> - </v>
      </c>
      <c r="J11" t="s">
        <v>114</v>
      </c>
      <c r="K11"/>
      <c r="L11" s="1" t="str">
        <f t="shared" si="3"/>
        <v xml:space="preserve">CNT000000000238 - </v>
      </c>
      <c r="M11" s="1" t="s">
        <v>114</v>
      </c>
      <c r="N11" s="9">
        <v>0</v>
      </c>
      <c r="O11" s="9">
        <v>960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1" t="s">
        <v>92</v>
      </c>
      <c r="AM11" s="1" t="s">
        <v>93</v>
      </c>
      <c r="AN11" s="1" t="s">
        <v>94</v>
      </c>
      <c r="AO11" s="1" t="s">
        <v>95</v>
      </c>
      <c r="AP11" s="1" t="s">
        <v>96</v>
      </c>
      <c r="AQ11" s="1" t="s">
        <v>97</v>
      </c>
      <c r="AR11" s="1" t="s">
        <v>98</v>
      </c>
      <c r="AS11" s="1" t="s">
        <v>99</v>
      </c>
      <c r="AT11" s="1" t="s">
        <v>100</v>
      </c>
      <c r="AU11" s="1" t="s">
        <v>101</v>
      </c>
      <c r="AV11" s="1" t="s">
        <v>102</v>
      </c>
      <c r="AW11" s="1" t="s">
        <v>103</v>
      </c>
      <c r="AX11" s="1" t="s">
        <v>92</v>
      </c>
      <c r="AY11" s="1" t="s">
        <v>103</v>
      </c>
      <c r="AZ11" t="s">
        <v>104</v>
      </c>
      <c r="BA11" s="1" t="s">
        <v>105</v>
      </c>
      <c r="BB11" s="1" t="s">
        <v>106</v>
      </c>
      <c r="BC11" s="1" t="s">
        <v>107</v>
      </c>
    </row>
    <row r="12" spans="1:55" x14ac:dyDescent="0.25">
      <c r="A12"/>
      <c r="B12"/>
      <c r="C12" s="1" t="str">
        <f t="shared" si="0"/>
        <v xml:space="preserve"> - </v>
      </c>
      <c r="D12" t="s">
        <v>89</v>
      </c>
      <c r="E12" t="s">
        <v>90</v>
      </c>
      <c r="F12" s="1" t="str">
        <f t="shared" si="1"/>
        <v>GECAP - GE Capital</v>
      </c>
      <c r="G12"/>
      <c r="H12"/>
      <c r="I12" s="1" t="str">
        <f t="shared" si="2"/>
        <v xml:space="preserve"> - </v>
      </c>
      <c r="J12" t="s">
        <v>115</v>
      </c>
      <c r="K12"/>
      <c r="L12" s="1" t="str">
        <f t="shared" si="3"/>
        <v xml:space="preserve">CNT000000000239 - </v>
      </c>
      <c r="M12" s="1" t="s">
        <v>115</v>
      </c>
      <c r="N12" s="9">
        <v>110</v>
      </c>
      <c r="O12" s="9">
        <v>1430</v>
      </c>
      <c r="P12" s="9">
        <v>0</v>
      </c>
      <c r="Q12" s="9">
        <v>110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1" t="s">
        <v>92</v>
      </c>
      <c r="AM12" s="1" t="s">
        <v>93</v>
      </c>
      <c r="AN12" s="1" t="s">
        <v>94</v>
      </c>
      <c r="AO12" s="1" t="s">
        <v>95</v>
      </c>
      <c r="AP12" s="1" t="s">
        <v>96</v>
      </c>
      <c r="AQ12" s="1" t="s">
        <v>97</v>
      </c>
      <c r="AR12" s="1" t="s">
        <v>98</v>
      </c>
      <c r="AS12" s="1" t="s">
        <v>99</v>
      </c>
      <c r="AT12" s="1" t="s">
        <v>100</v>
      </c>
      <c r="AU12" s="1" t="s">
        <v>101</v>
      </c>
      <c r="AV12" s="1" t="s">
        <v>102</v>
      </c>
      <c r="AW12" s="1" t="s">
        <v>103</v>
      </c>
      <c r="AX12" s="1" t="s">
        <v>92</v>
      </c>
      <c r="AY12" s="1" t="s">
        <v>103</v>
      </c>
      <c r="AZ12" t="s">
        <v>104</v>
      </c>
      <c r="BA12" s="1" t="s">
        <v>105</v>
      </c>
      <c r="BB12" s="1" t="s">
        <v>106</v>
      </c>
      <c r="BC12" s="1" t="s">
        <v>107</v>
      </c>
    </row>
    <row r="13" spans="1:55" x14ac:dyDescent="0.25">
      <c r="A13"/>
      <c r="B13"/>
      <c r="C13" s="1" t="str">
        <f t="shared" si="0"/>
        <v xml:space="preserve"> - </v>
      </c>
      <c r="D13" t="s">
        <v>89</v>
      </c>
      <c r="E13" t="s">
        <v>90</v>
      </c>
      <c r="F13" s="1" t="str">
        <f t="shared" si="1"/>
        <v>GECAP - GE Capital</v>
      </c>
      <c r="G13"/>
      <c r="H13"/>
      <c r="I13" s="1" t="str">
        <f t="shared" si="2"/>
        <v xml:space="preserve"> - </v>
      </c>
      <c r="J13" t="s">
        <v>116</v>
      </c>
      <c r="K13"/>
      <c r="L13" s="1" t="str">
        <f t="shared" si="3"/>
        <v xml:space="preserve">CNT000000000245 - </v>
      </c>
      <c r="M13" s="1" t="s">
        <v>116</v>
      </c>
      <c r="N13" s="9">
        <v>0</v>
      </c>
      <c r="O13" s="9">
        <v>13141.32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1" t="s">
        <v>92</v>
      </c>
      <c r="AM13" s="1" t="s">
        <v>93</v>
      </c>
      <c r="AN13" s="1" t="s">
        <v>94</v>
      </c>
      <c r="AO13" s="1" t="s">
        <v>95</v>
      </c>
      <c r="AP13" s="1" t="s">
        <v>96</v>
      </c>
      <c r="AQ13" s="1" t="s">
        <v>97</v>
      </c>
      <c r="AR13" s="1" t="s">
        <v>98</v>
      </c>
      <c r="AS13" s="1" t="s">
        <v>99</v>
      </c>
      <c r="AT13" s="1" t="s">
        <v>100</v>
      </c>
      <c r="AU13" s="1" t="s">
        <v>101</v>
      </c>
      <c r="AV13" s="1" t="s">
        <v>102</v>
      </c>
      <c r="AW13" s="1" t="s">
        <v>103</v>
      </c>
      <c r="AX13" s="1" t="s">
        <v>92</v>
      </c>
      <c r="AY13" s="1" t="s">
        <v>103</v>
      </c>
      <c r="AZ13" t="s">
        <v>104</v>
      </c>
      <c r="BA13" s="1" t="s">
        <v>105</v>
      </c>
      <c r="BB13" s="1" t="s">
        <v>106</v>
      </c>
      <c r="BC13" s="1" t="s">
        <v>107</v>
      </c>
    </row>
    <row r="14" spans="1:55" x14ac:dyDescent="0.25">
      <c r="A14"/>
      <c r="B14"/>
      <c r="C14" s="1" t="str">
        <f t="shared" si="0"/>
        <v xml:space="preserve"> - </v>
      </c>
      <c r="D14" t="s">
        <v>89</v>
      </c>
      <c r="E14" t="s">
        <v>90</v>
      </c>
      <c r="F14" s="1" t="str">
        <f t="shared" si="1"/>
        <v>GECAP - GE Capital</v>
      </c>
      <c r="G14"/>
      <c r="H14"/>
      <c r="I14" s="1" t="str">
        <f t="shared" si="2"/>
        <v xml:space="preserve"> - </v>
      </c>
      <c r="J14" t="s">
        <v>117</v>
      </c>
      <c r="K14"/>
      <c r="L14" s="1" t="str">
        <f t="shared" si="3"/>
        <v xml:space="preserve">CNT000000000246 - </v>
      </c>
      <c r="M14" s="1" t="s">
        <v>117</v>
      </c>
      <c r="N14" s="9">
        <v>0</v>
      </c>
      <c r="O14" s="9">
        <v>21600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1" t="s">
        <v>92</v>
      </c>
      <c r="AM14" s="1" t="s">
        <v>93</v>
      </c>
      <c r="AN14" s="1" t="s">
        <v>94</v>
      </c>
      <c r="AO14" s="1" t="s">
        <v>95</v>
      </c>
      <c r="AP14" s="1" t="s">
        <v>96</v>
      </c>
      <c r="AQ14" s="1" t="s">
        <v>97</v>
      </c>
      <c r="AR14" s="1" t="s">
        <v>98</v>
      </c>
      <c r="AS14" s="1" t="s">
        <v>99</v>
      </c>
      <c r="AT14" s="1" t="s">
        <v>100</v>
      </c>
      <c r="AU14" s="1" t="s">
        <v>101</v>
      </c>
      <c r="AV14" s="1" t="s">
        <v>102</v>
      </c>
      <c r="AW14" s="1" t="s">
        <v>103</v>
      </c>
      <c r="AX14" s="1" t="s">
        <v>92</v>
      </c>
      <c r="AY14" s="1" t="s">
        <v>103</v>
      </c>
      <c r="AZ14" t="s">
        <v>104</v>
      </c>
      <c r="BA14" s="1" t="s">
        <v>105</v>
      </c>
      <c r="BB14" s="1" t="s">
        <v>106</v>
      </c>
      <c r="BC14" s="1" t="s">
        <v>107</v>
      </c>
    </row>
    <row r="15" spans="1:55" x14ac:dyDescent="0.25">
      <c r="A15"/>
      <c r="B15"/>
      <c r="C15" s="1" t="str">
        <f t="shared" si="0"/>
        <v xml:space="preserve"> - </v>
      </c>
      <c r="D15" t="s">
        <v>89</v>
      </c>
      <c r="E15" t="s">
        <v>90</v>
      </c>
      <c r="F15" s="1" t="str">
        <f t="shared" si="1"/>
        <v>GECAP - GE Capital</v>
      </c>
      <c r="G15"/>
      <c r="H15"/>
      <c r="I15" s="1" t="str">
        <f t="shared" si="2"/>
        <v xml:space="preserve"> - </v>
      </c>
      <c r="J15" t="s">
        <v>118</v>
      </c>
      <c r="K15"/>
      <c r="L15" s="1" t="str">
        <f t="shared" si="3"/>
        <v xml:space="preserve">CNT000000000247 - </v>
      </c>
      <c r="M15" s="1" t="s">
        <v>118</v>
      </c>
      <c r="N15" s="9">
        <v>6627.9</v>
      </c>
      <c r="O15" s="9">
        <v>332.1</v>
      </c>
      <c r="P15" s="9">
        <v>6493.93</v>
      </c>
      <c r="Q15" s="9">
        <v>133.97</v>
      </c>
      <c r="R15" s="9">
        <v>6337.9</v>
      </c>
      <c r="S15" s="9">
        <v>156.03</v>
      </c>
      <c r="T15" s="9">
        <v>6196.33</v>
      </c>
      <c r="U15" s="9">
        <v>141.57</v>
      </c>
      <c r="V15" s="9">
        <v>6047.9</v>
      </c>
      <c r="W15" s="9">
        <v>148.43</v>
      </c>
      <c r="X15" s="9">
        <v>5906.33</v>
      </c>
      <c r="Y15" s="9">
        <v>141.57</v>
      </c>
      <c r="Z15" s="9">
        <v>5757.9</v>
      </c>
      <c r="AA15" s="9">
        <v>148.43</v>
      </c>
      <c r="AB15" s="9">
        <v>5612.9</v>
      </c>
      <c r="AC15" s="9">
        <v>145</v>
      </c>
      <c r="AD15" s="9">
        <v>5471.33</v>
      </c>
      <c r="AE15" s="9">
        <v>141.57</v>
      </c>
      <c r="AF15" s="9">
        <v>5322.9</v>
      </c>
      <c r="AG15" s="9">
        <v>148.43</v>
      </c>
      <c r="AH15" s="9">
        <v>5181.33</v>
      </c>
      <c r="AI15" s="9">
        <v>141.57</v>
      </c>
      <c r="AJ15" s="9">
        <v>5032.8999999999996</v>
      </c>
      <c r="AK15" s="9">
        <v>148.43</v>
      </c>
      <c r="AL15" s="1" t="s">
        <v>92</v>
      </c>
      <c r="AM15" s="1" t="s">
        <v>93</v>
      </c>
      <c r="AN15" s="1" t="s">
        <v>94</v>
      </c>
      <c r="AO15" s="1" t="s">
        <v>95</v>
      </c>
      <c r="AP15" s="1" t="s">
        <v>96</v>
      </c>
      <c r="AQ15" s="1" t="s">
        <v>97</v>
      </c>
      <c r="AR15" s="1" t="s">
        <v>98</v>
      </c>
      <c r="AS15" s="1" t="s">
        <v>99</v>
      </c>
      <c r="AT15" s="1" t="s">
        <v>100</v>
      </c>
      <c r="AU15" s="1" t="s">
        <v>101</v>
      </c>
      <c r="AV15" s="1" t="s">
        <v>102</v>
      </c>
      <c r="AW15" s="1" t="s">
        <v>103</v>
      </c>
      <c r="AX15" s="1" t="s">
        <v>92</v>
      </c>
      <c r="AY15" s="1" t="s">
        <v>103</v>
      </c>
      <c r="AZ15" t="s">
        <v>104</v>
      </c>
      <c r="BA15" s="1" t="s">
        <v>105</v>
      </c>
      <c r="BB15" s="1" t="s">
        <v>106</v>
      </c>
      <c r="BC15" s="1" t="s">
        <v>107</v>
      </c>
    </row>
    <row r="16" spans="1:55" x14ac:dyDescent="0.25">
      <c r="A16"/>
      <c r="B16"/>
      <c r="C16" s="1" t="str">
        <f t="shared" si="0"/>
        <v xml:space="preserve"> - </v>
      </c>
      <c r="D16" t="s">
        <v>89</v>
      </c>
      <c r="E16" t="s">
        <v>90</v>
      </c>
      <c r="F16" s="1" t="str">
        <f t="shared" si="1"/>
        <v>GECAP - GE Capital</v>
      </c>
      <c r="G16"/>
      <c r="H16"/>
      <c r="I16" s="1" t="str">
        <f t="shared" si="2"/>
        <v xml:space="preserve"> - </v>
      </c>
      <c r="J16" t="s">
        <v>119</v>
      </c>
      <c r="K16"/>
      <c r="L16" s="1" t="str">
        <f t="shared" si="3"/>
        <v xml:space="preserve">CNT000000000248 - </v>
      </c>
      <c r="M16" s="1" t="s">
        <v>119</v>
      </c>
      <c r="N16" s="9">
        <v>6627.9</v>
      </c>
      <c r="O16" s="9">
        <v>332.1</v>
      </c>
      <c r="P16" s="9">
        <v>6493.93</v>
      </c>
      <c r="Q16" s="9">
        <v>133.97</v>
      </c>
      <c r="R16" s="9">
        <v>6337.9</v>
      </c>
      <c r="S16" s="9">
        <v>156.03</v>
      </c>
      <c r="T16" s="9">
        <v>6196.33</v>
      </c>
      <c r="U16" s="9">
        <v>141.57</v>
      </c>
      <c r="V16" s="9">
        <v>6047.9</v>
      </c>
      <c r="W16" s="9">
        <v>148.43</v>
      </c>
      <c r="X16" s="9">
        <v>5906.33</v>
      </c>
      <c r="Y16" s="9">
        <v>141.57</v>
      </c>
      <c r="Z16" s="9">
        <v>5757.9</v>
      </c>
      <c r="AA16" s="9">
        <v>148.43</v>
      </c>
      <c r="AB16" s="9">
        <v>5612.9</v>
      </c>
      <c r="AC16" s="9">
        <v>145</v>
      </c>
      <c r="AD16" s="9">
        <v>5471.33</v>
      </c>
      <c r="AE16" s="9">
        <v>141.57</v>
      </c>
      <c r="AF16" s="9">
        <v>5322.9</v>
      </c>
      <c r="AG16" s="9">
        <v>148.43</v>
      </c>
      <c r="AH16" s="9">
        <v>5181.33</v>
      </c>
      <c r="AI16" s="9">
        <v>141.57</v>
      </c>
      <c r="AJ16" s="9">
        <v>5032.8999999999996</v>
      </c>
      <c r="AK16" s="9">
        <v>148.43</v>
      </c>
      <c r="AL16" s="1" t="s">
        <v>92</v>
      </c>
      <c r="AM16" s="1" t="s">
        <v>93</v>
      </c>
      <c r="AN16" s="1" t="s">
        <v>94</v>
      </c>
      <c r="AO16" s="1" t="s">
        <v>95</v>
      </c>
      <c r="AP16" s="1" t="s">
        <v>96</v>
      </c>
      <c r="AQ16" s="1" t="s">
        <v>97</v>
      </c>
      <c r="AR16" s="1" t="s">
        <v>98</v>
      </c>
      <c r="AS16" s="1" t="s">
        <v>99</v>
      </c>
      <c r="AT16" s="1" t="s">
        <v>100</v>
      </c>
      <c r="AU16" s="1" t="s">
        <v>101</v>
      </c>
      <c r="AV16" s="1" t="s">
        <v>102</v>
      </c>
      <c r="AW16" s="1" t="s">
        <v>103</v>
      </c>
      <c r="AX16" s="1" t="s">
        <v>92</v>
      </c>
      <c r="AY16" s="1" t="s">
        <v>103</v>
      </c>
      <c r="AZ16" t="s">
        <v>104</v>
      </c>
      <c r="BA16" s="1" t="s">
        <v>105</v>
      </c>
      <c r="BB16" s="1" t="s">
        <v>106</v>
      </c>
      <c r="BC16" s="1" t="s">
        <v>107</v>
      </c>
    </row>
    <row r="17" spans="1:55" x14ac:dyDescent="0.25">
      <c r="A17"/>
      <c r="B17"/>
      <c r="C17" s="1" t="str">
        <f t="shared" si="0"/>
        <v xml:space="preserve"> - </v>
      </c>
      <c r="D17" t="s">
        <v>89</v>
      </c>
      <c r="E17" t="s">
        <v>90</v>
      </c>
      <c r="F17" s="1" t="str">
        <f t="shared" si="1"/>
        <v>GECAP - GE Capital</v>
      </c>
      <c r="G17"/>
      <c r="H17"/>
      <c r="I17" s="1" t="str">
        <f t="shared" si="2"/>
        <v xml:space="preserve"> - </v>
      </c>
      <c r="J17" t="s">
        <v>120</v>
      </c>
      <c r="K17"/>
      <c r="L17" s="1" t="str">
        <f t="shared" si="3"/>
        <v xml:space="preserve">CNT000000000250 - </v>
      </c>
      <c r="M17" s="1" t="s">
        <v>120</v>
      </c>
      <c r="N17" s="9">
        <v>3333</v>
      </c>
      <c r="O17" s="9">
        <v>167.01</v>
      </c>
      <c r="P17" s="9">
        <v>3265.63</v>
      </c>
      <c r="Q17" s="9">
        <v>67.37</v>
      </c>
      <c r="R17" s="9">
        <v>3187.16</v>
      </c>
      <c r="S17" s="9">
        <v>78.459999999999994</v>
      </c>
      <c r="T17" s="9">
        <v>3115.98</v>
      </c>
      <c r="U17" s="9">
        <v>71.19</v>
      </c>
      <c r="V17" s="9">
        <v>3041.33</v>
      </c>
      <c r="W17" s="9">
        <v>74.64</v>
      </c>
      <c r="X17" s="9">
        <v>2970.14</v>
      </c>
      <c r="Y17" s="9">
        <v>71.19</v>
      </c>
      <c r="Z17" s="9">
        <v>2895.5</v>
      </c>
      <c r="AA17" s="9">
        <v>74.64</v>
      </c>
      <c r="AB17" s="9">
        <v>2822.58</v>
      </c>
      <c r="AC17" s="9">
        <v>72.92</v>
      </c>
      <c r="AD17" s="9">
        <v>2751.39</v>
      </c>
      <c r="AE17" s="9">
        <v>71.19</v>
      </c>
      <c r="AF17" s="9">
        <v>2676.75</v>
      </c>
      <c r="AG17" s="9">
        <v>74.64</v>
      </c>
      <c r="AH17" s="9">
        <v>2605.56</v>
      </c>
      <c r="AI17" s="9">
        <v>71.19</v>
      </c>
      <c r="AJ17" s="9">
        <v>2530.91</v>
      </c>
      <c r="AK17" s="9">
        <v>74.64</v>
      </c>
      <c r="AL17" s="1" t="s">
        <v>92</v>
      </c>
      <c r="AM17" s="1" t="s">
        <v>93</v>
      </c>
      <c r="AN17" s="1" t="s">
        <v>94</v>
      </c>
      <c r="AO17" s="1" t="s">
        <v>95</v>
      </c>
      <c r="AP17" s="1" t="s">
        <v>96</v>
      </c>
      <c r="AQ17" s="1" t="s">
        <v>97</v>
      </c>
      <c r="AR17" s="1" t="s">
        <v>98</v>
      </c>
      <c r="AS17" s="1" t="s">
        <v>99</v>
      </c>
      <c r="AT17" s="1" t="s">
        <v>100</v>
      </c>
      <c r="AU17" s="1" t="s">
        <v>101</v>
      </c>
      <c r="AV17" s="1" t="s">
        <v>102</v>
      </c>
      <c r="AW17" s="1" t="s">
        <v>103</v>
      </c>
      <c r="AX17" s="1" t="s">
        <v>92</v>
      </c>
      <c r="AY17" s="1" t="s">
        <v>103</v>
      </c>
      <c r="AZ17" t="s">
        <v>104</v>
      </c>
      <c r="BA17" s="1" t="s">
        <v>105</v>
      </c>
      <c r="BB17" s="1" t="s">
        <v>106</v>
      </c>
      <c r="BC17" s="1" t="s">
        <v>107</v>
      </c>
    </row>
    <row r="18" spans="1:55" x14ac:dyDescent="0.25">
      <c r="A18"/>
      <c r="B18"/>
      <c r="C18" s="1" t="str">
        <f t="shared" si="0"/>
        <v xml:space="preserve"> - </v>
      </c>
      <c r="D18" t="s">
        <v>89</v>
      </c>
      <c r="E18" t="s">
        <v>90</v>
      </c>
      <c r="F18" s="1" t="str">
        <f t="shared" si="1"/>
        <v>GECAP - GE Capital</v>
      </c>
      <c r="G18"/>
      <c r="H18"/>
      <c r="I18" s="1" t="str">
        <f t="shared" si="2"/>
        <v xml:space="preserve"> - </v>
      </c>
      <c r="J18" t="s">
        <v>121</v>
      </c>
      <c r="K18"/>
      <c r="L18" s="1" t="str">
        <f t="shared" si="3"/>
        <v xml:space="preserve">CNT000000000251 - </v>
      </c>
      <c r="M18" s="1" t="s">
        <v>121</v>
      </c>
      <c r="N18" s="9">
        <v>40906.449999999997</v>
      </c>
      <c r="O18" s="9">
        <v>2293.5500000000002</v>
      </c>
      <c r="P18" s="9">
        <v>40050</v>
      </c>
      <c r="Q18" s="9">
        <v>856.45</v>
      </c>
      <c r="R18" s="9">
        <v>39106.449999999997</v>
      </c>
      <c r="S18" s="9">
        <v>943.55</v>
      </c>
      <c r="T18" s="9">
        <v>38220</v>
      </c>
      <c r="U18" s="9">
        <v>886.45</v>
      </c>
      <c r="V18" s="9">
        <v>37306.449999999997</v>
      </c>
      <c r="W18" s="9">
        <v>913.55</v>
      </c>
      <c r="X18" s="9">
        <v>36420</v>
      </c>
      <c r="Y18" s="9">
        <v>886.45</v>
      </c>
      <c r="Z18" s="9">
        <v>35506.449999999997</v>
      </c>
      <c r="AA18" s="9">
        <v>913.55</v>
      </c>
      <c r="AB18" s="9">
        <v>34606.449999999997</v>
      </c>
      <c r="AC18" s="9">
        <v>900</v>
      </c>
      <c r="AD18" s="9">
        <v>33720</v>
      </c>
      <c r="AE18" s="9">
        <v>886.45</v>
      </c>
      <c r="AF18" s="9">
        <v>32806.449999999997</v>
      </c>
      <c r="AG18" s="9">
        <v>913.55</v>
      </c>
      <c r="AH18" s="9">
        <v>31920</v>
      </c>
      <c r="AI18" s="9">
        <v>886.45</v>
      </c>
      <c r="AJ18" s="9">
        <v>31006.45</v>
      </c>
      <c r="AK18" s="9">
        <v>913.55</v>
      </c>
      <c r="AL18" s="1" t="s">
        <v>92</v>
      </c>
      <c r="AM18" s="1" t="s">
        <v>93</v>
      </c>
      <c r="AN18" s="1" t="s">
        <v>94</v>
      </c>
      <c r="AO18" s="1" t="s">
        <v>95</v>
      </c>
      <c r="AP18" s="1" t="s">
        <v>96</v>
      </c>
      <c r="AQ18" s="1" t="s">
        <v>97</v>
      </c>
      <c r="AR18" s="1" t="s">
        <v>98</v>
      </c>
      <c r="AS18" s="1" t="s">
        <v>99</v>
      </c>
      <c r="AT18" s="1" t="s">
        <v>100</v>
      </c>
      <c r="AU18" s="1" t="s">
        <v>101</v>
      </c>
      <c r="AV18" s="1" t="s">
        <v>102</v>
      </c>
      <c r="AW18" s="1" t="s">
        <v>103</v>
      </c>
      <c r="AX18" s="1" t="s">
        <v>92</v>
      </c>
      <c r="AY18" s="1" t="s">
        <v>103</v>
      </c>
      <c r="AZ18" t="s">
        <v>104</v>
      </c>
      <c r="BA18" s="1" t="s">
        <v>105</v>
      </c>
      <c r="BB18" s="1" t="s">
        <v>106</v>
      </c>
      <c r="BC18" s="1" t="s">
        <v>107</v>
      </c>
    </row>
    <row r="19" spans="1:55" x14ac:dyDescent="0.25">
      <c r="A19"/>
      <c r="B19"/>
      <c r="C19" s="1" t="str">
        <f t="shared" si="0"/>
        <v xml:space="preserve"> - </v>
      </c>
      <c r="D19" t="s">
        <v>89</v>
      </c>
      <c r="E19" t="s">
        <v>90</v>
      </c>
      <c r="F19" s="1" t="str">
        <f t="shared" si="1"/>
        <v>GECAP - GE Capital</v>
      </c>
      <c r="G19"/>
      <c r="H19"/>
      <c r="I19" s="1" t="str">
        <f t="shared" si="2"/>
        <v xml:space="preserve"> - </v>
      </c>
      <c r="J19" t="s">
        <v>122</v>
      </c>
      <c r="K19"/>
      <c r="L19" s="1" t="str">
        <f t="shared" si="3"/>
        <v xml:space="preserve">CNT000000000252 - </v>
      </c>
      <c r="M19" s="1" t="s">
        <v>122</v>
      </c>
      <c r="N19" s="9">
        <v>409019.06</v>
      </c>
      <c r="O19" s="9">
        <v>22932.94</v>
      </c>
      <c r="P19" s="9">
        <v>400455.5</v>
      </c>
      <c r="Q19" s="9">
        <v>8563.56</v>
      </c>
      <c r="R19" s="9">
        <v>391021.06</v>
      </c>
      <c r="S19" s="9">
        <v>9434.44</v>
      </c>
      <c r="T19" s="9">
        <v>382157.53</v>
      </c>
      <c r="U19" s="9">
        <v>8863.5300000000007</v>
      </c>
      <c r="V19" s="9">
        <v>373023.06</v>
      </c>
      <c r="W19" s="9">
        <v>9134.4699999999993</v>
      </c>
      <c r="X19" s="9">
        <v>364159.53</v>
      </c>
      <c r="Y19" s="9">
        <v>8863.5300000000007</v>
      </c>
      <c r="Z19" s="9">
        <v>355025.06</v>
      </c>
      <c r="AA19" s="9">
        <v>9134.4699999999993</v>
      </c>
      <c r="AB19" s="9">
        <v>346026.06</v>
      </c>
      <c r="AC19" s="9">
        <v>8999</v>
      </c>
      <c r="AD19" s="9">
        <v>337162.53</v>
      </c>
      <c r="AE19" s="9">
        <v>8863.5300000000007</v>
      </c>
      <c r="AF19" s="9">
        <v>328028.06</v>
      </c>
      <c r="AG19" s="9">
        <v>9134.4699999999993</v>
      </c>
      <c r="AH19" s="9">
        <v>319164.53000000003</v>
      </c>
      <c r="AI19" s="9">
        <v>8863.5300000000007</v>
      </c>
      <c r="AJ19" s="9">
        <v>310030.06</v>
      </c>
      <c r="AK19" s="9">
        <v>9134.4699999999993</v>
      </c>
      <c r="AL19" s="1" t="s">
        <v>92</v>
      </c>
      <c r="AM19" s="1" t="s">
        <v>93</v>
      </c>
      <c r="AN19" s="1" t="s">
        <v>94</v>
      </c>
      <c r="AO19" s="1" t="s">
        <v>95</v>
      </c>
      <c r="AP19" s="1" t="s">
        <v>96</v>
      </c>
      <c r="AQ19" s="1" t="s">
        <v>97</v>
      </c>
      <c r="AR19" s="1" t="s">
        <v>98</v>
      </c>
      <c r="AS19" s="1" t="s">
        <v>99</v>
      </c>
      <c r="AT19" s="1" t="s">
        <v>100</v>
      </c>
      <c r="AU19" s="1" t="s">
        <v>101</v>
      </c>
      <c r="AV19" s="1" t="s">
        <v>102</v>
      </c>
      <c r="AW19" s="1" t="s">
        <v>103</v>
      </c>
      <c r="AX19" s="1" t="s">
        <v>92</v>
      </c>
      <c r="AY19" s="1" t="s">
        <v>103</v>
      </c>
      <c r="AZ19" t="s">
        <v>104</v>
      </c>
      <c r="BA19" s="1" t="s">
        <v>105</v>
      </c>
      <c r="BB19" s="1" t="s">
        <v>106</v>
      </c>
      <c r="BC19" s="1" t="s">
        <v>107</v>
      </c>
    </row>
    <row r="20" spans="1:55" x14ac:dyDescent="0.25">
      <c r="A20"/>
      <c r="B20"/>
      <c r="C20" s="1" t="str">
        <f t="shared" si="0"/>
        <v xml:space="preserve"> - </v>
      </c>
      <c r="D20" t="s">
        <v>89</v>
      </c>
      <c r="E20" t="s">
        <v>90</v>
      </c>
      <c r="F20" s="1" t="str">
        <f t="shared" si="1"/>
        <v>GECAP - GE Capital</v>
      </c>
      <c r="G20"/>
      <c r="H20"/>
      <c r="I20" s="1" t="str">
        <f t="shared" si="2"/>
        <v xml:space="preserve"> - </v>
      </c>
      <c r="J20" t="s">
        <v>123</v>
      </c>
      <c r="K20"/>
      <c r="L20" s="1" t="str">
        <f t="shared" si="3"/>
        <v xml:space="preserve">CNT000000000254 - </v>
      </c>
      <c r="M20" s="1" t="s">
        <v>123</v>
      </c>
      <c r="N20" s="9">
        <v>4734.55</v>
      </c>
      <c r="O20" s="9">
        <v>265.45999999999998</v>
      </c>
      <c r="P20" s="9">
        <v>4635.42</v>
      </c>
      <c r="Q20" s="9">
        <v>99.12</v>
      </c>
      <c r="R20" s="9">
        <v>4526.21</v>
      </c>
      <c r="S20" s="9">
        <v>109.2</v>
      </c>
      <c r="T20" s="9">
        <v>4423.6099999999997</v>
      </c>
      <c r="U20" s="9">
        <v>102.6</v>
      </c>
      <c r="V20" s="9">
        <v>4317.88</v>
      </c>
      <c r="W20" s="9">
        <v>105.73</v>
      </c>
      <c r="X20" s="9">
        <v>4215.2700000000004</v>
      </c>
      <c r="Y20" s="9">
        <v>102.6</v>
      </c>
      <c r="Z20" s="9">
        <v>4109.55</v>
      </c>
      <c r="AA20" s="9">
        <v>105.73</v>
      </c>
      <c r="AB20" s="9">
        <v>4005.38</v>
      </c>
      <c r="AC20" s="9">
        <v>104.16</v>
      </c>
      <c r="AD20" s="9">
        <v>3902.77</v>
      </c>
      <c r="AE20" s="9">
        <v>102.6</v>
      </c>
      <c r="AF20" s="9">
        <v>3797.05</v>
      </c>
      <c r="AG20" s="9">
        <v>105.73</v>
      </c>
      <c r="AH20" s="9">
        <v>3694.44</v>
      </c>
      <c r="AI20" s="9">
        <v>102.6</v>
      </c>
      <c r="AJ20" s="9">
        <v>3588.71</v>
      </c>
      <c r="AK20" s="9">
        <v>105.73</v>
      </c>
      <c r="AL20" s="1" t="s">
        <v>92</v>
      </c>
      <c r="AM20" s="1" t="s">
        <v>93</v>
      </c>
      <c r="AN20" s="1" t="s">
        <v>94</v>
      </c>
      <c r="AO20" s="1" t="s">
        <v>95</v>
      </c>
      <c r="AP20" s="1" t="s">
        <v>96</v>
      </c>
      <c r="AQ20" s="1" t="s">
        <v>97</v>
      </c>
      <c r="AR20" s="1" t="s">
        <v>98</v>
      </c>
      <c r="AS20" s="1" t="s">
        <v>99</v>
      </c>
      <c r="AT20" s="1" t="s">
        <v>100</v>
      </c>
      <c r="AU20" s="1" t="s">
        <v>101</v>
      </c>
      <c r="AV20" s="1" t="s">
        <v>102</v>
      </c>
      <c r="AW20" s="1" t="s">
        <v>103</v>
      </c>
      <c r="AX20" s="1" t="s">
        <v>92</v>
      </c>
      <c r="AY20" s="1" t="s">
        <v>103</v>
      </c>
      <c r="AZ20" t="s">
        <v>104</v>
      </c>
      <c r="BA20" s="1" t="s">
        <v>105</v>
      </c>
      <c r="BB20" s="1" t="s">
        <v>106</v>
      </c>
      <c r="BC20" s="1" t="s">
        <v>107</v>
      </c>
    </row>
    <row r="21" spans="1:55" x14ac:dyDescent="0.25">
      <c r="A21"/>
      <c r="B21"/>
      <c r="C21" s="1" t="str">
        <f t="shared" si="0"/>
        <v xml:space="preserve"> - </v>
      </c>
      <c r="D21" t="s">
        <v>89</v>
      </c>
      <c r="E21" t="s">
        <v>90</v>
      </c>
      <c r="F21" s="1" t="str">
        <f t="shared" si="1"/>
        <v>GECAP - GE Capital</v>
      </c>
      <c r="G21"/>
      <c r="H21"/>
      <c r="I21" s="1" t="str">
        <f t="shared" si="2"/>
        <v xml:space="preserve"> - </v>
      </c>
      <c r="J21" t="s">
        <v>124</v>
      </c>
      <c r="K21"/>
      <c r="L21" s="1" t="str">
        <f t="shared" si="3"/>
        <v xml:space="preserve">CNT000000000256 - </v>
      </c>
      <c r="M21" s="1" t="s">
        <v>124</v>
      </c>
      <c r="N21" s="9">
        <v>0</v>
      </c>
      <c r="O21" s="9">
        <v>9000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1" t="s">
        <v>92</v>
      </c>
      <c r="AM21" s="1" t="s">
        <v>93</v>
      </c>
      <c r="AN21" s="1" t="s">
        <v>94</v>
      </c>
      <c r="AO21" s="1" t="s">
        <v>95</v>
      </c>
      <c r="AP21" s="1" t="s">
        <v>96</v>
      </c>
      <c r="AQ21" s="1" t="s">
        <v>97</v>
      </c>
      <c r="AR21" s="1" t="s">
        <v>98</v>
      </c>
      <c r="AS21" s="1" t="s">
        <v>99</v>
      </c>
      <c r="AT21" s="1" t="s">
        <v>100</v>
      </c>
      <c r="AU21" s="1" t="s">
        <v>101</v>
      </c>
      <c r="AV21" s="1" t="s">
        <v>102</v>
      </c>
      <c r="AW21" s="1" t="s">
        <v>103</v>
      </c>
      <c r="AX21" s="1" t="s">
        <v>92</v>
      </c>
      <c r="AY21" s="1" t="s">
        <v>103</v>
      </c>
      <c r="AZ21" t="s">
        <v>104</v>
      </c>
      <c r="BA21" s="1" t="s">
        <v>105</v>
      </c>
      <c r="BB21" s="1" t="s">
        <v>106</v>
      </c>
      <c r="BC21" s="1" t="s">
        <v>107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ELCEL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denis bouges</cp:lastModifiedBy>
  <cp:lastPrinted>2016-03-14T16:06:07Z</cp:lastPrinted>
  <dcterms:created xsi:type="dcterms:W3CDTF">2014-10-10T13:20:55Z</dcterms:created>
  <dcterms:modified xsi:type="dcterms:W3CDTF">2018-08-27T10:14:11Z</dcterms:modified>
</cp:coreProperties>
</file>