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ouges\Desktop\"/>
    </mc:Choice>
  </mc:AlternateContent>
  <xr:revisionPtr revIDLastSave="0" documentId="8_{C001A856-1B1C-4330-89CA-0127A70670B6}" xr6:coauthVersionLast="46" xr6:coauthVersionMax="46" xr10:uidLastSave="{00000000-0000-0000-0000-000000000000}"/>
  <bookViews>
    <workbookView xWindow="3030" yWindow="3030" windowWidth="21600" windowHeight="11385" xr2:uid="{00000000-000D-0000-FFFF-FFFF00000000}"/>
  </bookViews>
  <sheets>
    <sheet name="ELCAD" sheetId="3" r:id="rId1"/>
    <sheet name="Donnees" sheetId="2" r:id="rId2"/>
  </sheets>
  <definedNames>
    <definedName name="result">_xludf.evaluate(Donnees!#REF!)</definedName>
    <definedName name="xxx">_xludf.evaluate(Donnees!#REF!)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D1" i="2" l="1"/>
  <c r="B1" i="2"/>
  <c r="F1" i="2"/>
  <c r="D2" i="2"/>
  <c r="B2" i="2"/>
  <c r="M1" i="3" l="1"/>
  <c r="L9" i="2"/>
  <c r="I9" i="2"/>
  <c r="F9" i="2"/>
  <c r="C9" i="2"/>
  <c r="L8" i="2"/>
  <c r="I8" i="2"/>
  <c r="F8" i="2"/>
  <c r="C8" i="2"/>
  <c r="L7" i="2"/>
  <c r="I7" i="2"/>
  <c r="F7" i="2"/>
  <c r="C7" i="2"/>
  <c r="L6" i="2"/>
  <c r="I6" i="2"/>
  <c r="F6" i="2"/>
  <c r="C6" i="2"/>
  <c r="L5" i="2"/>
  <c r="I5" i="2"/>
  <c r="F5" i="2"/>
  <c r="C5" i="2"/>
  <c r="L4" i="2"/>
  <c r="I4" i="2"/>
  <c r="F4" i="2"/>
  <c r="C4" i="2"/>
</calcChain>
</file>

<file path=xl/sharedStrings.xml><?xml version="1.0" encoding="utf-8"?>
<sst xmlns="http://schemas.openxmlformats.org/spreadsheetml/2006/main" count="206" uniqueCount="83">
  <si>
    <t>Étiquettes de lignes</t>
  </si>
  <si>
    <t>Total général</t>
  </si>
  <si>
    <t>Totalisation 1</t>
  </si>
  <si>
    <t>Totalisation 3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</si>
  <si>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</si>
  <si>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</si>
  <si>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</si>
  <si>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</si>
  <si>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</si>
  <si>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</si>
  <si>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</si>
  <si>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</si>
  <si>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</si>
  <si>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2</t>
  </si>
  <si>
    <t>Date de début</t>
  </si>
  <si>
    <t>Date de fin</t>
  </si>
  <si>
    <t>Numéro de contrat</t>
  </si>
  <si>
    <t>Libellé 1</t>
  </si>
  <si>
    <t>Libellé 2</t>
  </si>
  <si>
    <t>Libellé 3</t>
  </si>
  <si>
    <t>Total</t>
  </si>
  <si>
    <t>Période cadre</t>
  </si>
  <si>
    <t>Date de fin du dernier contrat</t>
  </si>
  <si>
    <t>Contrôle suivant VNC</t>
  </si>
  <si>
    <t>Nombre de contrat</t>
  </si>
  <si>
    <t>Endettement autorisé</t>
  </si>
  <si>
    <t>Pourcentage d'endettement</t>
  </si>
  <si>
    <t>Pourcentage disponible</t>
  </si>
  <si>
    <t>En cours</t>
  </si>
  <si>
    <t>Disponible</t>
  </si>
  <si>
    <t>Somme de Disponible</t>
  </si>
  <si>
    <t>Numéro de contrat associé au contrat cadre</t>
  </si>
  <si>
    <t>Période des contrats</t>
  </si>
  <si>
    <t>Montant disponible</t>
  </si>
  <si>
    <t>Nombre de contrats</t>
  </si>
  <si>
    <t>IND</t>
  </si>
  <si>
    <t>Qualiac développement</t>
  </si>
  <si>
    <t>1501</t>
  </si>
  <si>
    <t>Papéterie Delprat</t>
  </si>
  <si>
    <t>01-01-2021</t>
  </si>
  <si>
    <t/>
  </si>
  <si>
    <t>31-12-2021</t>
  </si>
  <si>
    <t>27-02-2027</t>
  </si>
  <si>
    <t>Oui</t>
  </si>
  <si>
    <t>3</t>
  </si>
  <si>
    <t>500 000,00</t>
  </si>
  <si>
    <t>20,34</t>
  </si>
  <si>
    <t>101 700,00</t>
  </si>
  <si>
    <t>79,66</t>
  </si>
  <si>
    <t>509060</t>
  </si>
  <si>
    <t>DEB</t>
  </si>
  <si>
    <t>29-11-2021</t>
  </si>
  <si>
    <t>14-01-2021</t>
  </si>
  <si>
    <t>140121-001</t>
  </si>
  <si>
    <t>13-01-2023</t>
  </si>
  <si>
    <t>3,00</t>
  </si>
  <si>
    <t>15 000,00</t>
  </si>
  <si>
    <t>28-02-2021</t>
  </si>
  <si>
    <t>280221-002</t>
  </si>
  <si>
    <t>14,84</t>
  </si>
  <si>
    <t>74 200,00</t>
  </si>
  <si>
    <t>15-06-2021</t>
  </si>
  <si>
    <t>150621-001</t>
  </si>
  <si>
    <t>14-09-2023</t>
  </si>
  <si>
    <t>2,50</t>
  </si>
  <si>
    <t>12 500,00</t>
  </si>
  <si>
    <t>1505</t>
  </si>
  <si>
    <t>Papéterie DUPIN</t>
  </si>
  <si>
    <t>31-12-2022</t>
  </si>
  <si>
    <t>1</t>
  </si>
  <si>
    <t>40 000,00</t>
  </si>
  <si>
    <t>56,25</t>
  </si>
  <si>
    <t>22 500,00</t>
  </si>
  <si>
    <t>43,75</t>
  </si>
  <si>
    <t>FR7845AV</t>
  </si>
  <si>
    <t>IND - Qualiac développement</t>
  </si>
  <si>
    <t>1501 - Papéterie Delprat</t>
  </si>
  <si>
    <t>01-01-2021 au 31-12-2021</t>
  </si>
  <si>
    <t>14-01-2021 au 13-01-2023</t>
  </si>
  <si>
    <t>28-02-2021 au 27-02-2027</t>
  </si>
  <si>
    <t>15-06-2021 au 14-09-2023</t>
  </si>
  <si>
    <t>1505 - Papéterie DUPIN</t>
  </si>
  <si>
    <t>01-01-2021 au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</si>
</sst>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2" xfId="0" applyBorder="1" applyAlignment="1"/>
    <xf numFmtId="14" fontId="0" fillId="0" borderId="0" xfId="0" applyNumberFormat="1"/>
    <xf numFmtId="0" fontId="1" fillId="0" borderId="0" xfId="0" applyFont="1" applyAlignment="1"/>
    <xf numFmtId="0" fontId="0" fillId="0" borderId="0" xfId="0" applyBorder="1" applyAlignment="1"/>
    <xf numFmtId="4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indent="1"/>
    </xf>
    <xf numFmtId="1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</cellXfs>
  <cellStyles count="2">
    <cellStyle name="Normal" xfId="0" builtinId="0"/>
    <cellStyle name="Normal 2" xfId="1" xr:uid="{00000000-0005-0000-0000-000001000000}"/>
  </cellStyles>
  <dxfs count="31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1" xr9:uid="{00000000-0011-0000-FFFF-FFFF00000000}">
      <tableStyleElement type="wholeTable" dxfId="30"/>
      <tableStyleElement type="totalRow" dxfId="29"/>
      <tableStyleElement type="firstColumn" dxfId="28"/>
      <tableStyleElement type="firstRowStripe" dxfId="27"/>
      <tableStyleElement type="secondRowStripe" dxfId="26"/>
      <tableStyleElement type="firstSubtotalRow" dxfId="25"/>
      <tableStyleElement type="secondSubtotalRow" dxfId="24"/>
      <tableStyleElement type="thirdSubtotalRow" dxfId="23"/>
      <tableStyleElement type="firstRowSubheading" dxfId="22"/>
      <tableStyleElement type="secondRowSubheading" dxfId="21"/>
      <tableStyleElement type="thirdRowSubheading" dxfId="20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enis Bouges" refreshedDate="44529.527562847223" createdVersion="5" refreshedVersion="6" minRefreshableVersion="3" recordCount="7" xr:uid="{00000000-000A-0000-FFFF-FFFF0D000000}">
  <cacheSource type="worksheet">
    <worksheetSource ref="A3:T999999" sheet="Donnees"/>
  </cacheSource>
  <cacheFields count="20">
    <cacheField name="Totalisation 1" numFmtId="0">
      <sharedItems containsBlank="1"/>
    </cacheField>
    <cacheField name="Libellé 1" numFmtId="0">
      <sharedItems containsBlank="1"/>
    </cacheField>
    <cacheField name="Totalisation et libellé 1" numFmtId="0">
      <sharedItems containsBlank="1" count="3">
        <s v="IND - Qualiac développement"/>
        <m/>
        <s v=" -  " u="1"/>
      </sharedItems>
    </cacheField>
    <cacheField name="Totalisation 2" numFmtId="0">
      <sharedItems containsBlank="1"/>
    </cacheField>
    <cacheField name="Libellé 2" numFmtId="0">
      <sharedItems containsBlank="1"/>
    </cacheField>
    <cacheField name="Totalisation et libellé 2" numFmtId="0">
      <sharedItems containsBlank="1" count="4">
        <s v="1501 - Papéterie Delprat"/>
        <s v="1505 - Papéterie DUPIN"/>
        <m/>
        <s v=" - " u="1"/>
      </sharedItems>
    </cacheField>
    <cacheField name="Totalisation 3" numFmtId="0">
      <sharedItems containsBlank="1"/>
    </cacheField>
    <cacheField name="Libellé 3" numFmtId="0">
      <sharedItems containsNonDate="0" containsString="0" containsBlank="1"/>
    </cacheField>
    <cacheField name="Totalisation et libellé 3" numFmtId="0">
      <sharedItems containsBlank="1"/>
    </cacheField>
    <cacheField name="Numéro de contrat" numFmtId="0">
      <sharedItems containsBlank="1" count="7">
        <s v=""/>
        <s v="140121-001"/>
        <s v="280221-002"/>
        <s v="150621-001"/>
        <s v="FR7845AV"/>
        <m/>
        <s v=" " u="1"/>
      </sharedItems>
    </cacheField>
    <cacheField name="Date de fin" numFmtId="0">
      <sharedItems containsBlank="1"/>
    </cacheField>
    <cacheField name="Période cadre" numFmtId="0">
      <sharedItems containsBlank="1" count="7">
        <s v="01-01-2021 au 31-12-2021"/>
        <s v="14-01-2021 au 13-01-2023"/>
        <s v="28-02-2021 au 27-02-2027"/>
        <s v="15-06-2021 au 14-09-2023"/>
        <s v="01-01-2021 au 31-12-2022"/>
        <m/>
        <s v=" au  " u="1"/>
      </sharedItems>
    </cacheField>
    <cacheField name="Date de fin du dernier contrat" numFmtId="0">
      <sharedItems containsBlank="1" count="5">
        <s v="27-02-2027"/>
        <s v=""/>
        <s v="31-12-2022"/>
        <m/>
        <s v=" " u="1"/>
      </sharedItems>
    </cacheField>
    <cacheField name="Contrôle suivant VNC" numFmtId="0">
      <sharedItems containsBlank="1" count="4">
        <s v="Oui"/>
        <s v=""/>
        <m/>
        <s v=" " u="1"/>
      </sharedItems>
    </cacheField>
    <cacheField name="Nombre de contrat" numFmtId="0">
      <sharedItems containsBlank="1" count="5">
        <s v="3"/>
        <s v=""/>
        <s v="1"/>
        <m/>
        <s v=" " u="1"/>
      </sharedItems>
    </cacheField>
    <cacheField name="Endettement autorisé" numFmtId="0">
      <sharedItems containsBlank="1" containsMixedTypes="1" containsNumber="1" containsInteger="1" minValue="0" maxValue="0" count="5">
        <s v="500 000,00"/>
        <s v=""/>
        <s v="40 000,00"/>
        <m/>
        <n v="0" u="1"/>
      </sharedItems>
    </cacheField>
    <cacheField name="Pourcentage d'endettement" numFmtId="0">
      <sharedItems containsBlank="1" count="7">
        <s v="20,34"/>
        <s v="3,00"/>
        <s v="14,84"/>
        <s v="2,50"/>
        <s v="56,25"/>
        <m/>
        <s v=" " u="1"/>
      </sharedItems>
    </cacheField>
    <cacheField name="En cours" numFmtId="0">
      <sharedItems containsBlank="1" containsMixedTypes="1" containsNumber="1" containsInteger="1" minValue="0" maxValue="0" count="7">
        <s v="101 700,00"/>
        <s v="15 000,00"/>
        <s v="74 200,00"/>
        <s v="12 500,00"/>
        <s v="22 500,00"/>
        <m/>
        <n v="0" u="1"/>
      </sharedItems>
    </cacheField>
    <cacheField name="Pourcentage disponible" numFmtId="0">
      <sharedItems containsBlank="1" count="5">
        <s v="79,66"/>
        <s v=""/>
        <s v="43,75"/>
        <m/>
        <s v=" " u="1"/>
      </sharedItems>
    </cacheField>
    <cacheField name="Disponible" numFmtId="0">
      <sharedItems containsString="0" containsBlank="1" containsNumber="1" containsInteger="1" minValue="0" maxValue="398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IND"/>
    <s v="Qualiac développement"/>
    <x v="0"/>
    <s v="1501"/>
    <s v="Papéterie Delprat"/>
    <x v="0"/>
    <s v="01-01-2021"/>
    <m/>
    <s v="01-01-2021 - "/>
    <x v="0"/>
    <s v="31-12-2021"/>
    <x v="0"/>
    <x v="0"/>
    <x v="0"/>
    <x v="0"/>
    <x v="0"/>
    <x v="0"/>
    <x v="0"/>
    <x v="0"/>
    <n v="398300"/>
  </r>
  <r>
    <s v="IND"/>
    <s v="Qualiac développement"/>
    <x v="0"/>
    <s v="1501"/>
    <s v="Papéterie Delprat"/>
    <x v="0"/>
    <s v="14-01-2021"/>
    <m/>
    <s v="14-01-2021 - "/>
    <x v="1"/>
    <s v="13-01-2023"/>
    <x v="1"/>
    <x v="1"/>
    <x v="1"/>
    <x v="1"/>
    <x v="1"/>
    <x v="1"/>
    <x v="1"/>
    <x v="1"/>
    <n v="0"/>
  </r>
  <r>
    <s v="IND"/>
    <s v="Qualiac développement"/>
    <x v="0"/>
    <s v="1501"/>
    <s v="Papéterie Delprat"/>
    <x v="0"/>
    <s v="28-02-2021"/>
    <m/>
    <s v="28-02-2021 - "/>
    <x v="2"/>
    <s v="27-02-2027"/>
    <x v="2"/>
    <x v="1"/>
    <x v="1"/>
    <x v="1"/>
    <x v="1"/>
    <x v="2"/>
    <x v="2"/>
    <x v="1"/>
    <n v="0"/>
  </r>
  <r>
    <s v="IND"/>
    <s v="Qualiac développement"/>
    <x v="0"/>
    <s v="1501"/>
    <s v="Papéterie Delprat"/>
    <x v="0"/>
    <s v="15-06-2021"/>
    <m/>
    <s v="15-06-2021 - "/>
    <x v="3"/>
    <s v="14-09-2023"/>
    <x v="3"/>
    <x v="1"/>
    <x v="1"/>
    <x v="1"/>
    <x v="1"/>
    <x v="3"/>
    <x v="3"/>
    <x v="1"/>
    <n v="0"/>
  </r>
  <r>
    <s v="IND"/>
    <s v="Qualiac développement"/>
    <x v="0"/>
    <s v="1505"/>
    <s v="Papéterie DUPIN"/>
    <x v="1"/>
    <s v="01-01-2021"/>
    <m/>
    <s v="01-01-2021 - "/>
    <x v="0"/>
    <s v="31-12-2021"/>
    <x v="0"/>
    <x v="2"/>
    <x v="0"/>
    <x v="2"/>
    <x v="2"/>
    <x v="4"/>
    <x v="4"/>
    <x v="2"/>
    <n v="17500"/>
  </r>
  <r>
    <s v="IND"/>
    <s v="Qualiac développement"/>
    <x v="0"/>
    <s v="1505"/>
    <s v="Papéterie DUPIN"/>
    <x v="1"/>
    <s v="01-01-2021"/>
    <m/>
    <s v="01-01-2021 - "/>
    <x v="4"/>
    <s v="31-12-2022"/>
    <x v="4"/>
    <x v="1"/>
    <x v="1"/>
    <x v="1"/>
    <x v="1"/>
    <x v="4"/>
    <x v="4"/>
    <x v="1"/>
    <n v="0"/>
  </r>
  <r>
    <m/>
    <m/>
    <x v="1"/>
    <m/>
    <m/>
    <x v="2"/>
    <m/>
    <m/>
    <m/>
    <x v="5"/>
    <m/>
    <x v="5"/>
    <x v="3"/>
    <x v="2"/>
    <x v="3"/>
    <x v="3"/>
    <x v="5"/>
    <x v="5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13" applyNumberFormats="0" applyBorderFormats="0" applyFontFormats="0" applyPatternFormats="0" applyAlignmentFormats="0" applyWidthHeightFormats="1" dataCaption="Valeurs" updatedVersion="6" minRefreshableVersion="3" itemPrintTitles="1" createdVersion="5" indent="0" compact="0" compactData="0" gridDropZones="1" multipleFieldFilters="0">
  <location ref="B6:L15" firstHeaderRow="2" firstDataRow="2" firstDataCol="10"/>
  <pivotFields count="20"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4">
        <item m="1" x="3"/>
        <item x="2"/>
        <item x="0"/>
        <item x="1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7">
        <item m="1" x="6"/>
        <item x="5"/>
        <item x="0"/>
        <item x="1"/>
        <item x="2"/>
        <item x="3"/>
        <item x="4"/>
      </items>
    </pivotField>
    <pivotField compact="0" outline="0" showAll="0" defaultSubtotal="0"/>
    <pivotField axis="axisRow" compact="0" outline="0" showAll="0" defaultSubtotal="0">
      <items count="7">
        <item x="5"/>
        <item m="1" x="6"/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4">
        <item x="2"/>
        <item m="1" x="3"/>
        <item x="0"/>
        <item x="1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7">
        <item m="1" x="6"/>
        <item x="5"/>
        <item x="0"/>
        <item x="1"/>
        <item x="2"/>
        <item x="3"/>
        <item x="4"/>
      </items>
    </pivotField>
    <pivotField axis="axisRow" compact="0" outline="0" showAll="0" defaultSubtotal="0">
      <items count="7">
        <item m="1" x="6"/>
        <item x="5"/>
        <item x="0"/>
        <item x="1"/>
        <item x="2"/>
        <item x="3"/>
        <item x="4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dataField="1" compact="0" outline="0" showAll="0" defaultSubtotal="0"/>
  </pivotFields>
  <rowFields count="11">
    <field x="2"/>
    <field x="5"/>
    <field x="11"/>
    <field x="9"/>
    <field x="12"/>
    <field x="13"/>
    <field x="14"/>
    <field x="15"/>
    <field x="16"/>
    <field x="17"/>
    <field x="18"/>
  </rowFields>
  <rowItems count="8">
    <i>
      <x v="2"/>
    </i>
    <i r="1">
      <x v="2"/>
      <x v="2"/>
      <x v="2"/>
      <x v="2"/>
      <x v="2"/>
      <x v="2"/>
      <x v="2"/>
      <x v="2"/>
      <x v="2"/>
      <x v="2"/>
    </i>
    <i r="2">
      <x v="3"/>
      <x v="3"/>
      <x v="3"/>
      <x v="3"/>
      <x v="3"/>
      <x v="3"/>
      <x v="3"/>
      <x v="3"/>
      <x v="3"/>
    </i>
    <i r="2">
      <x v="4"/>
      <x v="4"/>
      <x v="3"/>
      <x v="3"/>
      <x v="3"/>
      <x v="3"/>
      <x v="4"/>
      <x v="4"/>
      <x v="3"/>
    </i>
    <i r="2">
      <x v="5"/>
      <x v="5"/>
      <x v="3"/>
      <x v="3"/>
      <x v="3"/>
      <x v="3"/>
      <x v="5"/>
      <x v="5"/>
      <x v="3"/>
    </i>
    <i r="1">
      <x v="3"/>
      <x v="2"/>
      <x v="2"/>
      <x v="4"/>
      <x v="2"/>
      <x v="4"/>
      <x v="4"/>
      <x v="6"/>
      <x v="6"/>
      <x v="4"/>
    </i>
    <i r="2">
      <x v="6"/>
      <x v="6"/>
      <x v="3"/>
      <x v="3"/>
      <x v="3"/>
      <x v="3"/>
      <x v="6"/>
      <x v="6"/>
      <x v="3"/>
    </i>
    <i t="grand">
      <x/>
    </i>
  </rowItems>
  <colItems count="1">
    <i/>
  </colItems>
  <dataFields count="1">
    <dataField name="Somme de Disponible" fld="19" baseField="18" baseItem="0" numFmtId="4"/>
  </dataFields>
  <formats count="10">
    <format dxfId="19">
      <pivotArea dataOnly="0" labelOnly="1" fieldPosition="0">
        <references count="1">
          <reference field="9" count="0"/>
        </references>
      </pivotArea>
    </format>
    <format dxfId="18">
      <pivotArea dataOnly="0" labelOnly="1" fieldPosition="0">
        <references count="1">
          <reference field="11" count="0"/>
        </references>
      </pivotArea>
    </format>
    <format dxfId="17">
      <pivotArea dataOnly="0" labelOnly="1" fieldPosition="0">
        <references count="1">
          <reference field="12" count="0"/>
        </references>
      </pivotArea>
    </format>
    <format dxfId="16">
      <pivotArea dataOnly="0" labelOnly="1" fieldPosition="0">
        <references count="1">
          <reference field="5" count="0"/>
        </references>
      </pivotArea>
    </format>
    <format dxfId="15">
      <pivotArea dataOnly="0" labelOnly="1" fieldPosition="0">
        <references count="1">
          <reference field="13" count="0"/>
        </references>
      </pivotArea>
    </format>
    <format dxfId="14">
      <pivotArea dataOnly="0" labelOnly="1" fieldPosition="0">
        <references count="1">
          <reference field="14" count="0"/>
        </references>
      </pivotArea>
    </format>
    <format dxfId="13">
      <pivotArea dataOnly="0" labelOnly="1" fieldPosition="0">
        <references count="1">
          <reference field="15" count="0"/>
        </references>
      </pivotArea>
    </format>
    <format dxfId="12">
      <pivotArea dataOnly="0" labelOnly="1" fieldPosition="0">
        <references count="1">
          <reference field="16" count="0"/>
        </references>
      </pivotArea>
    </format>
    <format dxfId="11">
      <pivotArea dataOnly="0" labelOnly="1" fieldPosition="0">
        <references count="1">
          <reference field="17" count="0"/>
        </references>
      </pivotArea>
    </format>
    <format dxfId="10">
      <pivotArea dataOnly="0" labelOnly="1" fieldPosition="0">
        <references count="1">
          <reference field="18" count="0"/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3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"/>
  <sheetViews>
    <sheetView showGridLines="0" tabSelected="1" zoomScale="90" zoomScaleNormal="90" workbookViewId="0"/>
  </sheetViews>
  <sheetFormatPr baseColWidth="10" defaultColWidth="14.5703125" defaultRowHeight="15" x14ac:dyDescent="0.25"/>
  <cols>
    <col min="1" max="1" width="2.140625" customWidth="1"/>
    <col min="2" max="2" width="37.42578125" customWidth="1"/>
    <col min="3" max="3" width="26.85546875" customWidth="1"/>
    <col min="4" max="4" width="22" customWidth="1"/>
    <col min="5" max="5" width="14.7109375" customWidth="1"/>
    <col min="6" max="6" width="10.5703125" customWidth="1"/>
    <col min="7" max="7" width="10.28515625" customWidth="1"/>
    <col min="8" max="8" width="23.85546875" customWidth="1"/>
    <col min="9" max="9" width="12.5703125" customWidth="1"/>
    <col min="10" max="10" width="25.140625" customWidth="1"/>
    <col min="11" max="11" width="11.7109375" customWidth="1"/>
    <col min="12" max="12" width="24.140625" customWidth="1"/>
    <col min="13" max="13" width="21.140625" customWidth="1"/>
    <col min="14" max="14" width="17.5703125" customWidth="1"/>
    <col min="15" max="15" width="19.140625" customWidth="1"/>
    <col min="16" max="16" width="19" customWidth="1"/>
    <col min="17" max="23" width="19.140625" customWidth="1"/>
  </cols>
  <sheetData>
    <row r="1" spans="2:22" x14ac:dyDescent="0.25">
      <c r="B1" s="9"/>
      <c r="C1" s="9"/>
      <c r="D1" s="9"/>
      <c r="E1" s="9"/>
      <c r="F1" s="8"/>
      <c r="M1" t="str">
        <f>CONCATENATE("Edité au : ",Donnees!F1)</f>
        <v>Edité au : 29-11-2021</v>
      </c>
      <c r="T1" s="9"/>
      <c r="U1" s="9"/>
      <c r="V1" s="9"/>
    </row>
    <row r="2" spans="2:22" x14ac:dyDescent="0.25">
      <c r="B2" s="22" t="str">
        <f>CONCATENATE("Edition des contrats cadres")</f>
        <v>Edition des contrats cadres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2:22" ht="15.75" thickBot="1" x14ac:dyDescent="0.3">
      <c r="B3" s="11"/>
      <c r="C3" s="11"/>
      <c r="D3" s="14"/>
      <c r="E3" s="11"/>
      <c r="F3" s="11"/>
    </row>
    <row r="4" spans="2:22" ht="21.75" customHeight="1" x14ac:dyDescent="0.25">
      <c r="B4" s="25"/>
      <c r="C4" s="23" t="s">
        <v>32</v>
      </c>
      <c r="D4" s="19" t="s">
        <v>31</v>
      </c>
      <c r="E4" s="19" t="s">
        <v>22</v>
      </c>
      <c r="F4" s="19" t="s">
        <v>23</v>
      </c>
      <c r="G4" s="19" t="s">
        <v>34</v>
      </c>
      <c r="H4" s="19" t="s">
        <v>25</v>
      </c>
      <c r="I4" s="19" t="s">
        <v>26</v>
      </c>
      <c r="J4" s="19" t="s">
        <v>28</v>
      </c>
      <c r="K4" s="19" t="s">
        <v>27</v>
      </c>
      <c r="L4" s="19" t="s">
        <v>33</v>
      </c>
    </row>
    <row r="5" spans="2:22" ht="21.75" customHeight="1" thickBot="1" x14ac:dyDescent="0.3">
      <c r="B5" s="26"/>
      <c r="C5" s="24"/>
      <c r="D5" s="20"/>
      <c r="E5" s="20"/>
      <c r="F5" s="20"/>
      <c r="G5" s="20"/>
      <c r="H5" s="20"/>
      <c r="I5" s="20"/>
      <c r="J5" s="20"/>
      <c r="K5" s="20"/>
      <c r="L5" s="21"/>
    </row>
    <row r="6" spans="2:22" ht="15" hidden="1" customHeight="1" x14ac:dyDescent="0.25">
      <c r="B6" s="2" t="s">
        <v>30</v>
      </c>
    </row>
    <row r="7" spans="2:22" ht="15" hidden="1" customHeight="1" x14ac:dyDescent="0.25">
      <c r="B7" s="2" t="s">
        <v>0</v>
      </c>
      <c r="C7" s="2" t="s">
        <v>21</v>
      </c>
      <c r="D7" s="2" t="s">
        <v>16</v>
      </c>
      <c r="E7" s="2" t="s">
        <v>22</v>
      </c>
      <c r="F7" s="2" t="s">
        <v>23</v>
      </c>
      <c r="G7" s="2" t="s">
        <v>24</v>
      </c>
      <c r="H7" s="2" t="s">
        <v>25</v>
      </c>
      <c r="I7" s="2" t="s">
        <v>26</v>
      </c>
      <c r="J7" s="2" t="s">
        <v>28</v>
      </c>
      <c r="K7" s="2" t="s">
        <v>27</v>
      </c>
      <c r="L7" t="s">
        <v>20</v>
      </c>
    </row>
    <row r="8" spans="2:22" x14ac:dyDescent="0.25">
      <c r="B8" s="3" t="s">
        <v>75</v>
      </c>
      <c r="L8" s="15">
        <v>415800</v>
      </c>
    </row>
    <row r="9" spans="2:22" x14ac:dyDescent="0.25">
      <c r="B9" s="17" t="s">
        <v>76</v>
      </c>
      <c r="C9" s="16" t="s">
        <v>77</v>
      </c>
      <c r="D9" s="16" t="s">
        <v>40</v>
      </c>
      <c r="E9" s="16" t="s">
        <v>42</v>
      </c>
      <c r="F9" s="16" t="s">
        <v>43</v>
      </c>
      <c r="G9" s="16" t="s">
        <v>44</v>
      </c>
      <c r="H9" s="16" t="s">
        <v>45</v>
      </c>
      <c r="I9" s="16" t="s">
        <v>46</v>
      </c>
      <c r="J9" s="16" t="s">
        <v>47</v>
      </c>
      <c r="K9" s="16" t="s">
        <v>48</v>
      </c>
      <c r="L9" s="15">
        <v>398300</v>
      </c>
    </row>
    <row r="10" spans="2:22" x14ac:dyDescent="0.25">
      <c r="B10" s="27"/>
      <c r="C10" s="16" t="s">
        <v>78</v>
      </c>
      <c r="D10" s="16" t="s">
        <v>53</v>
      </c>
      <c r="E10" s="16" t="s">
        <v>40</v>
      </c>
      <c r="F10" s="16" t="s">
        <v>40</v>
      </c>
      <c r="G10" s="16" t="s">
        <v>40</v>
      </c>
      <c r="H10" s="16" t="s">
        <v>40</v>
      </c>
      <c r="I10" s="16" t="s">
        <v>55</v>
      </c>
      <c r="J10" s="16" t="s">
        <v>56</v>
      </c>
      <c r="K10" s="16"/>
      <c r="L10" s="15">
        <v>0</v>
      </c>
    </row>
    <row r="11" spans="2:22" x14ac:dyDescent="0.25">
      <c r="B11" s="27"/>
      <c r="C11" s="16" t="s">
        <v>79</v>
      </c>
      <c r="D11" s="16" t="s">
        <v>58</v>
      </c>
      <c r="E11" s="16" t="s">
        <v>40</v>
      </c>
      <c r="F11" s="16" t="s">
        <v>40</v>
      </c>
      <c r="G11" s="16" t="s">
        <v>40</v>
      </c>
      <c r="H11" s="16" t="s">
        <v>40</v>
      </c>
      <c r="I11" s="16" t="s">
        <v>59</v>
      </c>
      <c r="J11" s="16" t="s">
        <v>60</v>
      </c>
      <c r="K11" s="16"/>
      <c r="L11" s="15">
        <v>0</v>
      </c>
    </row>
    <row r="12" spans="2:22" x14ac:dyDescent="0.25">
      <c r="B12" s="27"/>
      <c r="C12" s="16" t="s">
        <v>80</v>
      </c>
      <c r="D12" s="16" t="s">
        <v>62</v>
      </c>
      <c r="E12" s="16" t="s">
        <v>40</v>
      </c>
      <c r="F12" s="16" t="s">
        <v>40</v>
      </c>
      <c r="G12" s="16" t="s">
        <v>40</v>
      </c>
      <c r="H12" s="16" t="s">
        <v>40</v>
      </c>
      <c r="I12" s="16" t="s">
        <v>64</v>
      </c>
      <c r="J12" s="16" t="s">
        <v>65</v>
      </c>
      <c r="K12" s="16"/>
      <c r="L12" s="15">
        <v>0</v>
      </c>
    </row>
    <row r="13" spans="2:22" x14ac:dyDescent="0.25">
      <c r="B13" s="17" t="s">
        <v>81</v>
      </c>
      <c r="C13" s="16" t="s">
        <v>77</v>
      </c>
      <c r="D13" s="16" t="s">
        <v>40</v>
      </c>
      <c r="E13" s="16" t="s">
        <v>68</v>
      </c>
      <c r="F13" s="16" t="s">
        <v>43</v>
      </c>
      <c r="G13" s="16" t="s">
        <v>69</v>
      </c>
      <c r="H13" s="16" t="s">
        <v>70</v>
      </c>
      <c r="I13" s="16" t="s">
        <v>71</v>
      </c>
      <c r="J13" s="16" t="s">
        <v>72</v>
      </c>
      <c r="K13" s="16" t="s">
        <v>73</v>
      </c>
      <c r="L13" s="15">
        <v>17500</v>
      </c>
    </row>
    <row r="14" spans="2:22" x14ac:dyDescent="0.25">
      <c r="B14" s="27"/>
      <c r="C14" s="16" t="s">
        <v>82</v>
      </c>
      <c r="D14" s="16" t="s">
        <v>74</v>
      </c>
      <c r="E14" s="16" t="s">
        <v>40</v>
      </c>
      <c r="F14" s="16" t="s">
        <v>40</v>
      </c>
      <c r="G14" s="16" t="s">
        <v>40</v>
      </c>
      <c r="H14" s="16" t="s">
        <v>40</v>
      </c>
      <c r="I14" s="16" t="s">
        <v>71</v>
      </c>
      <c r="J14" s="16" t="s">
        <v>72</v>
      </c>
      <c r="K14" s="16"/>
      <c r="L14" s="15">
        <v>0</v>
      </c>
    </row>
    <row r="15" spans="2:22" x14ac:dyDescent="0.25">
      <c r="B15" s="3" t="s">
        <v>1</v>
      </c>
      <c r="L15" s="15">
        <v>415800</v>
      </c>
    </row>
  </sheetData>
  <mergeCells count="12">
    <mergeCell ref="K4:K5"/>
    <mergeCell ref="L4:L5"/>
    <mergeCell ref="B2:L2"/>
    <mergeCell ref="C4:C5"/>
    <mergeCell ref="F4:F5"/>
    <mergeCell ref="G4:G5"/>
    <mergeCell ref="H4:H5"/>
    <mergeCell ref="I4:I5"/>
    <mergeCell ref="J4:J5"/>
    <mergeCell ref="B4:B5"/>
    <mergeCell ref="D4:D5"/>
    <mergeCell ref="E4:E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"/>
  <sheetViews>
    <sheetView workbookViewId="0">
      <selection activeCell="A3" sqref="A3"/>
    </sheetView>
  </sheetViews>
  <sheetFormatPr baseColWidth="10" defaultColWidth="24.42578125" defaultRowHeight="15" x14ac:dyDescent="0.25"/>
  <cols>
    <col min="1" max="12" width="24.42578125" style="1"/>
    <col min="13" max="13" width="27.5703125" style="1" bestFit="1" customWidth="1"/>
    <col min="14" max="15" width="27.5703125" style="1" customWidth="1"/>
    <col min="16" max="16" width="24.42578125" style="1"/>
    <col min="17" max="17" width="26.42578125" style="1" bestFit="1" customWidth="1"/>
    <col min="18" max="19" width="24.42578125" style="1"/>
    <col min="20" max="20" width="23.5703125" style="1" customWidth="1"/>
    <col min="21" max="22" width="14.85546875" style="1" customWidth="1"/>
    <col min="23" max="23" width="14.7109375" style="1" customWidth="1"/>
    <col min="24" max="24" width="14.5703125" style="1" customWidth="1"/>
    <col min="25" max="25" width="15.42578125" style="1" customWidth="1"/>
    <col min="26" max="27" width="24.42578125" style="1"/>
    <col min="28" max="28" width="11.140625" style="1" customWidth="1"/>
    <col min="29" max="29" width="11.85546875" style="1" customWidth="1"/>
    <col min="30" max="30" width="24.42578125" style="1"/>
    <col min="31" max="31" width="27.7109375" style="1" bestFit="1" customWidth="1"/>
    <col min="32" max="32" width="31" style="1" bestFit="1" customWidth="1"/>
    <col min="33" max="33" width="25" style="1" bestFit="1" customWidth="1"/>
    <col min="34" max="34" width="37.7109375" style="1" bestFit="1" customWidth="1"/>
    <col min="35" max="35" width="34.85546875" style="1" bestFit="1" customWidth="1"/>
    <col min="36" max="36" width="29" style="1" bestFit="1" customWidth="1"/>
    <col min="37" max="37" width="25.5703125" style="1" bestFit="1" customWidth="1"/>
    <col min="38" max="38" width="24.42578125" style="1"/>
    <col min="39" max="39" width="12.5703125" style="1" bestFit="1" customWidth="1"/>
    <col min="40" max="40" width="13.28515625" style="1" customWidth="1"/>
    <col min="41" max="41" width="15" style="1" customWidth="1"/>
    <col min="42" max="42" width="13.28515625" style="1" customWidth="1"/>
    <col min="43" max="16384" width="24.42578125" style="1"/>
  </cols>
  <sheetData>
    <row r="1" spans="1:38" x14ac:dyDescent="0.25">
      <c r="A1" s="1" t="s">
        <v>4</v>
      </c>
      <c r="B1" s="10" t="str">
        <f>U4</f>
        <v>509060</v>
      </c>
      <c r="C1" s="1" t="s">
        <v>5</v>
      </c>
      <c r="D1" s="10" t="str">
        <f>V4</f>
        <v>DEB</v>
      </c>
      <c r="E1" s="1" t="s">
        <v>6</v>
      </c>
      <c r="F1" s="12" t="str">
        <f>W4</f>
        <v>29-11-2021</v>
      </c>
    </row>
    <row r="2" spans="1:38" x14ac:dyDescent="0.25">
      <c r="A2" s="1" t="s">
        <v>14</v>
      </c>
      <c r="B2" s="10" t="e">
        <f>#REF!</f>
        <v>#REF!</v>
      </c>
      <c r="C2" s="1" t="s">
        <v>15</v>
      </c>
      <c r="D2" s="12" t="e">
        <f>#REF!</f>
        <v>#REF!</v>
      </c>
    </row>
    <row r="3" spans="1:38" s="4" customFormat="1" ht="15" customHeight="1" x14ac:dyDescent="0.25">
      <c r="A3" s="6" t="s">
        <v>2</v>
      </c>
      <c r="B3" s="6" t="s">
        <v>17</v>
      </c>
      <c r="C3" s="6" t="s">
        <v>10</v>
      </c>
      <c r="D3" s="6" t="s">
        <v>13</v>
      </c>
      <c r="E3" s="6" t="s">
        <v>18</v>
      </c>
      <c r="F3" s="6" t="s">
        <v>11</v>
      </c>
      <c r="G3" s="6" t="s">
        <v>3</v>
      </c>
      <c r="H3" s="6" t="s">
        <v>19</v>
      </c>
      <c r="I3" s="6" t="s">
        <v>12</v>
      </c>
      <c r="J3" s="6" t="s">
        <v>16</v>
      </c>
      <c r="K3" s="6" t="s">
        <v>15</v>
      </c>
      <c r="L3" s="6" t="s">
        <v>21</v>
      </c>
      <c r="M3" s="6" t="s">
        <v>22</v>
      </c>
      <c r="N3" s="6" t="s">
        <v>23</v>
      </c>
      <c r="O3" s="6" t="s">
        <v>24</v>
      </c>
      <c r="P3" s="6" t="s">
        <v>25</v>
      </c>
      <c r="Q3" s="6" t="s">
        <v>26</v>
      </c>
      <c r="R3" s="6" t="s">
        <v>28</v>
      </c>
      <c r="S3" s="7" t="s">
        <v>27</v>
      </c>
      <c r="T3" s="5" t="s">
        <v>29</v>
      </c>
      <c r="U3" s="7" t="s">
        <v>7</v>
      </c>
      <c r="V3" s="7" t="s">
        <v>8</v>
      </c>
      <c r="W3" s="5" t="s">
        <v>9</v>
      </c>
      <c r="X3" s="7"/>
      <c r="Y3" s="7"/>
      <c r="Z3" s="7"/>
      <c r="AA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t="s">
        <v>35</v>
      </c>
      <c r="B4" s="1" t="s">
        <v>36</v>
      </c>
      <c r="C4" s="1" t="str">
        <f t="shared" ref="C4:C9" si="0">CONCATENATE(A4," - ",B4)</f>
        <v>IND - Qualiac développement</v>
      </c>
      <c r="D4" t="s">
        <v>37</v>
      </c>
      <c r="E4" t="s">
        <v>38</v>
      </c>
      <c r="F4" s="1" t="str">
        <f t="shared" ref="F4:F9" si="1">CONCATENATE(D4," - ",E4)</f>
        <v>1501 - Papéterie Delprat</v>
      </c>
      <c r="G4" t="s">
        <v>39</v>
      </c>
      <c r="H4"/>
      <c r="I4" s="1" t="str">
        <f t="shared" ref="I4:I9" si="2">CONCATENATE(G4," - ",H4)</f>
        <v xml:space="preserve">01-01-2021 - </v>
      </c>
      <c r="J4" s="1" t="s">
        <v>40</v>
      </c>
      <c r="K4" s="1" t="s">
        <v>41</v>
      </c>
      <c r="L4" s="1" t="str">
        <f t="shared" ref="L4:L9" si="3">CONCATENATE(G4," au ",K4)</f>
        <v>01-01-2021 au 31-12-2021</v>
      </c>
      <c r="M4" s="1" t="s">
        <v>42</v>
      </c>
      <c r="N4" s="1" t="s">
        <v>43</v>
      </c>
      <c r="O4" s="18" t="s">
        <v>44</v>
      </c>
      <c r="P4" s="1" t="s">
        <v>45</v>
      </c>
      <c r="Q4" s="10" t="s">
        <v>46</v>
      </c>
      <c r="R4" s="1" t="s">
        <v>47</v>
      </c>
      <c r="S4" s="10" t="s">
        <v>48</v>
      </c>
      <c r="T4" s="10">
        <v>398300</v>
      </c>
      <c r="U4" s="1" t="s">
        <v>49</v>
      </c>
      <c r="V4" s="1" t="s">
        <v>50</v>
      </c>
      <c r="W4" s="1" t="s">
        <v>51</v>
      </c>
    </row>
    <row r="5" spans="1:38" x14ac:dyDescent="0.25">
      <c r="A5" t="s">
        <v>35</v>
      </c>
      <c r="B5" s="1" t="s">
        <v>36</v>
      </c>
      <c r="C5" s="1" t="str">
        <f t="shared" si="0"/>
        <v>IND - Qualiac développement</v>
      </c>
      <c r="D5" t="s">
        <v>37</v>
      </c>
      <c r="E5" t="s">
        <v>38</v>
      </c>
      <c r="F5" s="1" t="str">
        <f t="shared" si="1"/>
        <v>1501 - Papéterie Delprat</v>
      </c>
      <c r="G5" t="s">
        <v>52</v>
      </c>
      <c r="H5"/>
      <c r="I5" s="1" t="str">
        <f t="shared" si="2"/>
        <v xml:space="preserve">14-01-2021 - </v>
      </c>
      <c r="J5" s="1" t="s">
        <v>53</v>
      </c>
      <c r="K5" s="1" t="s">
        <v>54</v>
      </c>
      <c r="L5" s="1" t="str">
        <f t="shared" si="3"/>
        <v>14-01-2021 au 13-01-2023</v>
      </c>
      <c r="M5" s="1" t="s">
        <v>40</v>
      </c>
      <c r="N5" s="1" t="s">
        <v>40</v>
      </c>
      <c r="O5" s="18" t="s">
        <v>40</v>
      </c>
      <c r="P5" s="1" t="s">
        <v>40</v>
      </c>
      <c r="Q5" s="10" t="s">
        <v>55</v>
      </c>
      <c r="R5" s="1" t="s">
        <v>56</v>
      </c>
      <c r="S5" s="10" t="s">
        <v>40</v>
      </c>
      <c r="T5" s="10">
        <v>0</v>
      </c>
      <c r="U5" s="1" t="s">
        <v>40</v>
      </c>
      <c r="V5" s="1" t="s">
        <v>40</v>
      </c>
      <c r="W5" s="1" t="s">
        <v>40</v>
      </c>
    </row>
    <row r="6" spans="1:38" x14ac:dyDescent="0.25">
      <c r="A6" t="s">
        <v>35</v>
      </c>
      <c r="B6" s="1" t="s">
        <v>36</v>
      </c>
      <c r="C6" s="1" t="str">
        <f t="shared" si="0"/>
        <v>IND - Qualiac développement</v>
      </c>
      <c r="D6" t="s">
        <v>37</v>
      </c>
      <c r="E6" t="s">
        <v>38</v>
      </c>
      <c r="F6" s="1" t="str">
        <f t="shared" si="1"/>
        <v>1501 - Papéterie Delprat</v>
      </c>
      <c r="G6" t="s">
        <v>57</v>
      </c>
      <c r="H6"/>
      <c r="I6" s="1" t="str">
        <f t="shared" si="2"/>
        <v xml:space="preserve">28-02-2021 - </v>
      </c>
      <c r="J6" s="1" t="s">
        <v>58</v>
      </c>
      <c r="K6" s="1" t="s">
        <v>42</v>
      </c>
      <c r="L6" s="1" t="str">
        <f t="shared" si="3"/>
        <v>28-02-2021 au 27-02-2027</v>
      </c>
      <c r="M6" s="1" t="s">
        <v>40</v>
      </c>
      <c r="N6" s="1" t="s">
        <v>40</v>
      </c>
      <c r="O6" s="18" t="s">
        <v>40</v>
      </c>
      <c r="P6" s="1" t="s">
        <v>40</v>
      </c>
      <c r="Q6" s="10" t="s">
        <v>59</v>
      </c>
      <c r="R6" s="1" t="s">
        <v>60</v>
      </c>
      <c r="S6" s="10" t="s">
        <v>40</v>
      </c>
      <c r="T6" s="10">
        <v>0</v>
      </c>
      <c r="U6" s="1" t="s">
        <v>40</v>
      </c>
      <c r="V6" s="1" t="s">
        <v>40</v>
      </c>
      <c r="W6" s="1" t="s">
        <v>40</v>
      </c>
    </row>
    <row r="7" spans="1:38" x14ac:dyDescent="0.25">
      <c r="A7" t="s">
        <v>35</v>
      </c>
      <c r="B7" s="1" t="s">
        <v>36</v>
      </c>
      <c r="C7" s="1" t="str">
        <f t="shared" si="0"/>
        <v>IND - Qualiac développement</v>
      </c>
      <c r="D7" t="s">
        <v>37</v>
      </c>
      <c r="E7" t="s">
        <v>38</v>
      </c>
      <c r="F7" s="1" t="str">
        <f t="shared" si="1"/>
        <v>1501 - Papéterie Delprat</v>
      </c>
      <c r="G7" t="s">
        <v>61</v>
      </c>
      <c r="H7"/>
      <c r="I7" s="1" t="str">
        <f t="shared" si="2"/>
        <v xml:space="preserve">15-06-2021 - </v>
      </c>
      <c r="J7" s="1" t="s">
        <v>62</v>
      </c>
      <c r="K7" s="1" t="s">
        <v>63</v>
      </c>
      <c r="L7" s="1" t="str">
        <f t="shared" si="3"/>
        <v>15-06-2021 au 14-09-2023</v>
      </c>
      <c r="M7" s="1" t="s">
        <v>40</v>
      </c>
      <c r="N7" s="1" t="s">
        <v>40</v>
      </c>
      <c r="O7" s="18" t="s">
        <v>40</v>
      </c>
      <c r="P7" s="1" t="s">
        <v>40</v>
      </c>
      <c r="Q7" s="10" t="s">
        <v>64</v>
      </c>
      <c r="R7" s="1" t="s">
        <v>65</v>
      </c>
      <c r="S7" s="10" t="s">
        <v>40</v>
      </c>
      <c r="T7" s="10">
        <v>0</v>
      </c>
      <c r="U7" s="1" t="s">
        <v>40</v>
      </c>
      <c r="V7" s="1" t="s">
        <v>40</v>
      </c>
      <c r="W7" s="1" t="s">
        <v>40</v>
      </c>
    </row>
    <row r="8" spans="1:38" x14ac:dyDescent="0.25">
      <c r="A8" t="s">
        <v>35</v>
      </c>
      <c r="B8" s="1" t="s">
        <v>36</v>
      </c>
      <c r="C8" s="1" t="str">
        <f t="shared" si="0"/>
        <v>IND - Qualiac développement</v>
      </c>
      <c r="D8" t="s">
        <v>66</v>
      </c>
      <c r="E8" t="s">
        <v>67</v>
      </c>
      <c r="F8" s="1" t="str">
        <f t="shared" si="1"/>
        <v>1505 - Papéterie DUPIN</v>
      </c>
      <c r="G8" t="s">
        <v>39</v>
      </c>
      <c r="H8"/>
      <c r="I8" s="1" t="str">
        <f t="shared" si="2"/>
        <v xml:space="preserve">01-01-2021 - </v>
      </c>
      <c r="J8" s="1" t="s">
        <v>40</v>
      </c>
      <c r="K8" s="1" t="s">
        <v>41</v>
      </c>
      <c r="L8" s="1" t="str">
        <f t="shared" si="3"/>
        <v>01-01-2021 au 31-12-2021</v>
      </c>
      <c r="M8" s="1" t="s">
        <v>68</v>
      </c>
      <c r="N8" s="1" t="s">
        <v>43</v>
      </c>
      <c r="O8" s="18" t="s">
        <v>69</v>
      </c>
      <c r="P8" s="1" t="s">
        <v>70</v>
      </c>
      <c r="Q8" s="10" t="s">
        <v>71</v>
      </c>
      <c r="R8" s="1" t="s">
        <v>72</v>
      </c>
      <c r="S8" s="10" t="s">
        <v>73</v>
      </c>
      <c r="T8" s="10">
        <v>17500</v>
      </c>
      <c r="U8" s="1" t="s">
        <v>49</v>
      </c>
      <c r="V8" s="1" t="s">
        <v>50</v>
      </c>
      <c r="W8" s="1" t="s">
        <v>51</v>
      </c>
    </row>
    <row r="9" spans="1:38" x14ac:dyDescent="0.25">
      <c r="A9" t="s">
        <v>35</v>
      </c>
      <c r="B9" s="1" t="s">
        <v>36</v>
      </c>
      <c r="C9" s="1" t="str">
        <f t="shared" si="0"/>
        <v>IND - Qualiac développement</v>
      </c>
      <c r="D9" t="s">
        <v>66</v>
      </c>
      <c r="E9" t="s">
        <v>67</v>
      </c>
      <c r="F9" s="1" t="str">
        <f t="shared" si="1"/>
        <v>1505 - Papéterie DUPIN</v>
      </c>
      <c r="G9" t="s">
        <v>39</v>
      </c>
      <c r="H9"/>
      <c r="I9" s="1" t="str">
        <f t="shared" si="2"/>
        <v xml:space="preserve">01-01-2021 - </v>
      </c>
      <c r="J9" s="1" t="s">
        <v>74</v>
      </c>
      <c r="K9" s="1" t="s">
        <v>68</v>
      </c>
      <c r="L9" s="1" t="str">
        <f t="shared" si="3"/>
        <v>01-01-2021 au 31-12-2022</v>
      </c>
      <c r="M9" s="1" t="s">
        <v>40</v>
      </c>
      <c r="N9" s="1" t="s">
        <v>40</v>
      </c>
      <c r="O9" s="18" t="s">
        <v>40</v>
      </c>
      <c r="P9" s="1" t="s">
        <v>40</v>
      </c>
      <c r="Q9" s="10" t="s">
        <v>71</v>
      </c>
      <c r="R9" s="1" t="s">
        <v>72</v>
      </c>
      <c r="S9" s="10" t="s">
        <v>40</v>
      </c>
      <c r="T9" s="10">
        <v>0</v>
      </c>
      <c r="U9" s="1" t="s">
        <v>40</v>
      </c>
      <c r="V9" s="1" t="s">
        <v>40</v>
      </c>
      <c r="W9" s="1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ELCAD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2021-11-29T11:40:07Z</dcterms:modified>
</cp:coreProperties>
</file>