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h4.01\fr\qlo\editions\"/>
    </mc:Choice>
  </mc:AlternateContent>
  <bookViews>
    <workbookView xWindow="0" yWindow="0" windowWidth="25200" windowHeight="11985"/>
  </bookViews>
  <sheets>
    <sheet name="Location" sheetId="5" r:id="rId1"/>
    <sheet name="Crédit bail" sheetId="3" r:id="rId2"/>
    <sheet name="DonneesL" sheetId="2" r:id="rId3"/>
    <sheet name="DonneesCB" sheetId="4" r:id="rId4"/>
  </sheets>
  <calcPr calcId="152511"/>
  <pivotCaches>
    <pivotCache cacheId="19" r:id="rId5"/>
    <pivotCache cacheId="23" r:id="rId6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4" l="1"/>
  <c r="D2" i="4"/>
  <c r="F1" i="2"/>
  <c r="D1" i="2"/>
  <c r="B1" i="2"/>
  <c r="P1" i="3" l="1"/>
  <c r="K1" i="5"/>
  <c r="F1" i="4" l="1"/>
  <c r="D1" i="4"/>
  <c r="B1" i="4"/>
  <c r="D2" i="2" l="1"/>
  <c r="B2" i="2"/>
  <c r="F2" i="5" l="1"/>
  <c r="B2" i="3"/>
  <c r="C5" i="4"/>
  <c r="C4" i="4"/>
  <c r="C4" i="2"/>
</calcChain>
</file>

<file path=xl/sharedStrings.xml><?xml version="1.0" encoding="utf-8"?>
<sst xmlns="http://schemas.openxmlformats.org/spreadsheetml/2006/main" count="114" uniqueCount="68">
  <si>
    <t>Job :</t>
  </si>
  <si>
    <t>Utilisateur :</t>
  </si>
  <si>
    <t>Date :</t>
  </si>
  <si>
    <t>Job</t>
  </si>
  <si>
    <t>Utilisateur</t>
  </si>
  <si>
    <t>Date</t>
  </si>
  <si>
    <t>Du</t>
  </si>
  <si>
    <t>au</t>
  </si>
  <si>
    <t>Etablissement</t>
  </si>
  <si>
    <t>Paiements dus par période</t>
  </si>
  <si>
    <t>A moins d'un an</t>
  </si>
  <si>
    <t>De un à cinq ans</t>
  </si>
  <si>
    <t>A plus de cinq ans</t>
  </si>
  <si>
    <t>Total</t>
  </si>
  <si>
    <t>Date de début</t>
  </si>
  <si>
    <t>Date de fin</t>
  </si>
  <si>
    <t>Somme de Total</t>
  </si>
  <si>
    <t>Type de bien</t>
  </si>
  <si>
    <t>Coût d'entrée</t>
  </si>
  <si>
    <t>Dotations de services de l'exercice</t>
  </si>
  <si>
    <t>Dotations de services cumulées</t>
  </si>
  <si>
    <t>Valeur nette</t>
  </si>
  <si>
    <t>Redevances payées capital exercice</t>
  </si>
  <si>
    <t>Redevances payées intérêts exercice</t>
  </si>
  <si>
    <t>Redevances payés cumulées</t>
  </si>
  <si>
    <t>Valeur de rachat HT</t>
  </si>
  <si>
    <t>Dotations de services</t>
  </si>
  <si>
    <t>De l'exercice</t>
  </si>
  <si>
    <t>Cumulées</t>
  </si>
  <si>
    <t>Redevances payées</t>
  </si>
  <si>
    <t>Capital exercice</t>
  </si>
  <si>
    <t>Intérêts exercice</t>
  </si>
  <si>
    <t>Redevances restant à payer 1 an</t>
  </si>
  <si>
    <t>Redevances restant à payer 5 ans</t>
  </si>
  <si>
    <t>Redevances restant à payer Total</t>
  </si>
  <si>
    <t>1 an</t>
  </si>
  <si>
    <t>1 à 5 ans</t>
  </si>
  <si>
    <t>5 ans</t>
  </si>
  <si>
    <t>Valeurs</t>
  </si>
  <si>
    <t>Totalisation 1</t>
  </si>
  <si>
    <t>Libellé totalisation 1</t>
  </si>
  <si>
    <t>Totalisation et libellé 1</t>
  </si>
  <si>
    <t>Somme de Coût d'entrée</t>
  </si>
  <si>
    <t>Somme de Dotations de services de l'exercice</t>
  </si>
  <si>
    <t>Somme de Dotations de services cumulées</t>
  </si>
  <si>
    <t>Somme de Valeur nette</t>
  </si>
  <si>
    <t>Somme de Redevances payées capital exercice</t>
  </si>
  <si>
    <t>Somme de Redevances payées intérêts exercice</t>
  </si>
  <si>
    <t>Somme de Redevances payés cumulées</t>
  </si>
  <si>
    <t>Somme de Redevances restant à payer 1 an</t>
  </si>
  <si>
    <t>Somme de Redevances restant à payer 5 ans</t>
  </si>
  <si>
    <t>Somme de Redevances restant à payer Total</t>
  </si>
  <si>
    <t>Somme de Valeur de rachat HT</t>
  </si>
  <si>
    <t>Redevances restant à payer 1 a 5 ans</t>
  </si>
  <si>
    <t>Redevances restant à payer</t>
  </si>
  <si>
    <t>Somme de Redevances restant à payer 1 a 5 ans</t>
  </si>
  <si>
    <t>Intitulé</t>
  </si>
  <si>
    <t>Etablissement et intitulé</t>
  </si>
  <si>
    <t>IND</t>
  </si>
  <si>
    <t>Qualiac</t>
  </si>
  <si>
    <t>01/01/2018</t>
  </si>
  <si>
    <t>31/12/2018</t>
  </si>
  <si>
    <t>887181</t>
  </si>
  <si>
    <t>DEB</t>
  </si>
  <si>
    <t>27/08/2018</t>
  </si>
  <si>
    <t>Matériel médical</t>
  </si>
  <si>
    <t>Matériel roulant</t>
  </si>
  <si>
    <t>IND - Qualiac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</si>
</sst>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2">
    <xf numFmtId="0" fontId="0" fillId="0" borderId="0"/>
    <xf numFmtId="0" fontId="4" fillId="0" borderId="0"/>
  </cellStyleXfs>
  <cellXfs count="31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NumberFormat="1" applyFont="1" applyBorder="1"/>
    <xf numFmtId="0" fontId="0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vertical="top" wrapText="1"/>
    </xf>
    <xf numFmtId="0" fontId="2" fillId="0" borderId="0" xfId="0" applyNumberFormat="1" applyFont="1" applyFill="1" applyBorder="1" applyAlignment="1">
      <alignment vertical="top" wrapText="1"/>
    </xf>
    <xf numFmtId="0" fontId="0" fillId="0" borderId="0" xfId="0" applyFont="1" applyAlignment="1">
      <alignment horizontal="right" vertical="center"/>
    </xf>
    <xf numFmtId="0" fontId="0" fillId="0" borderId="0" xfId="0" applyAlignment="1"/>
    <xf numFmtId="2" fontId="0" fillId="0" borderId="0" xfId="0" applyNumberFormat="1"/>
    <xf numFmtId="14" fontId="0" fillId="0" borderId="0" xfId="0" applyNumberFormat="1"/>
    <xf numFmtId="0" fontId="0" fillId="0" borderId="0" xfId="0" applyBorder="1" applyAlignment="1"/>
    <xf numFmtId="0" fontId="3" fillId="2" borderId="3" xfId="0" applyNumberFormat="1" applyFont="1" applyFill="1" applyBorder="1" applyAlignment="1">
      <alignment horizontal="center" vertical="center" wrapText="1"/>
    </xf>
    <xf numFmtId="0" fontId="1" fillId="0" borderId="0" xfId="0" applyFont="1" applyAlignment="1"/>
    <xf numFmtId="0" fontId="0" fillId="3" borderId="0" xfId="0" applyFill="1"/>
    <xf numFmtId="0" fontId="3" fillId="2" borderId="3" xfId="0" applyFont="1" applyFill="1" applyBorder="1" applyAlignment="1">
      <alignment horizontal="center" vertical="center"/>
    </xf>
    <xf numFmtId="4" fontId="0" fillId="0" borderId="0" xfId="0" applyNumberFormat="1"/>
    <xf numFmtId="0" fontId="0" fillId="3" borderId="0" xfId="0" applyFill="1" applyBorder="1" applyAlignment="1"/>
    <xf numFmtId="0" fontId="0" fillId="3" borderId="0" xfId="0" applyFill="1" applyBorder="1" applyAlignment="1">
      <alignment horizontal="center"/>
    </xf>
    <xf numFmtId="0" fontId="0" fillId="0" borderId="0" xfId="0" applyBorder="1" applyAlignment="1">
      <alignment horizontal="right"/>
    </xf>
    <xf numFmtId="4" fontId="0" fillId="3" borderId="0" xfId="0" applyNumberFormat="1" applyFill="1" applyAlignment="1">
      <alignment horizontal="right"/>
    </xf>
    <xf numFmtId="4" fontId="0" fillId="0" borderId="0" xfId="0" applyNumberFormat="1" applyAlignment="1">
      <alignment horizontal="right"/>
    </xf>
    <xf numFmtId="0" fontId="1" fillId="0" borderId="0" xfId="0" applyFont="1" applyAlignment="1">
      <alignment horizontal="center"/>
    </xf>
    <xf numFmtId="0" fontId="3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2" borderId="6" xfId="0" applyNumberFormat="1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/>
  </cellStyles>
  <dxfs count="28"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alignment horizontal="right" readingOrder="0"/>
    </dxf>
    <dxf>
      <alignment horizontal="right" readingOrder="0"/>
    </dxf>
    <dxf>
      <alignment horizontal="right" readingOrder="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numFmt numFmtId="4" formatCode="#,##0.00"/>
    </dxf>
    <dxf>
      <alignment horizontal="right" readingOrder="0"/>
    </dxf>
    <dxf>
      <alignment horizontal="right" readingOrder="0"/>
    </dxf>
    <dxf>
      <alignment horizontal="right" readingOrder="0"/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59996337778862885"/>
        </patternFill>
      </fill>
    </dxf>
    <dxf>
      <fill>
        <patternFill>
          <bgColor theme="4" tint="0.39994506668294322"/>
        </patternFill>
      </fill>
    </dxf>
    <dxf>
      <border>
        <right style="medium">
          <color auto="1"/>
        </right>
        <vertical/>
        <horizontal/>
      </border>
    </dxf>
    <dxf>
      <font>
        <b/>
        <color theme="1"/>
      </font>
      <fill>
        <patternFill patternType="solid">
          <fgColor theme="4" tint="0.79989013336588644"/>
          <bgColor theme="0" tint="-0.14996795556505021"/>
        </patternFill>
      </fill>
      <border>
        <left style="medium">
          <color theme="1"/>
        </left>
        <right style="medium">
          <color theme="1"/>
        </right>
        <top style="medium">
          <color theme="1"/>
        </top>
        <bottom style="medium">
          <color theme="1"/>
        </bottom>
        <vertical style="thin">
          <color theme="1"/>
        </vertical>
        <horizontal style="medium">
          <color theme="1"/>
        </horizontal>
      </border>
    </dxf>
    <dxf>
      <border>
        <left style="medium">
          <color auto="1"/>
        </left>
        <right style="medium">
          <color auto="1"/>
        </right>
        <top style="medium">
          <color auto="1"/>
        </top>
        <bottom style="medium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BLA" table="0" count="6">
      <tableStyleElement type="wholeTable" dxfId="27"/>
      <tableStyleElement type="totalRow" dxfId="26"/>
      <tableStyleElement type="firstColumn" dxfId="25"/>
      <tableStyleElement type="firstRowSubheading" dxfId="24"/>
      <tableStyleElement type="secondRowSubheading" dxfId="23"/>
      <tableStyleElement type="thirdRowSubheading" dxfId="22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601566435187" createdVersion="5" refreshedVersion="5" minRefreshableVersion="3" recordCount="2">
  <cacheSource type="worksheet">
    <worksheetSource ref="A3:G999999" sheet="DonneesL"/>
  </cacheSource>
  <cacheFields count="7">
    <cacheField name="Etablissement" numFmtId="0">
      <sharedItems containsBlank="1"/>
    </cacheField>
    <cacheField name="Intitulé" numFmtId="0">
      <sharedItems containsBlank="1"/>
    </cacheField>
    <cacheField name="Etablissement et intitulé" numFmtId="0">
      <sharedItems containsBlank="1" count="4">
        <s v="IND - Qualiac"/>
        <m/>
        <s v=" -" u="1"/>
        <s v="  - " u="1"/>
      </sharedItems>
    </cacheField>
    <cacheField name="A moins d'un an" numFmtId="0">
      <sharedItems containsString="0" containsBlank="1" containsNumber="1" minValue="0" maxValue="2048029.39" count="3">
        <n v="2048029.39"/>
        <m/>
        <n v="0" u="1"/>
      </sharedItems>
    </cacheField>
    <cacheField name="De un à cinq ans" numFmtId="0">
      <sharedItems containsString="0" containsBlank="1" containsNumber="1" minValue="0" maxValue="3872017.71" count="3">
        <n v="3872017.71"/>
        <m/>
        <n v="0" u="1"/>
      </sharedItems>
    </cacheField>
    <cacheField name="A plus de cinq ans" numFmtId="0">
      <sharedItems containsString="0" containsBlank="1" containsNumber="1" minValue="0" maxValue="2559032.91" count="3">
        <n v="2559032.91"/>
        <m/>
        <n v="0" u="1"/>
      </sharedItems>
    </cacheField>
    <cacheField name="Total" numFmtId="0">
      <sharedItems containsString="0" containsBlank="1" containsNumber="1" minValue="8479080.0099999998" maxValue="8479080.00999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OnLoad="1" refreshedBy="denis bouges" refreshedDate="43339.601566550926" createdVersion="5" refreshedVersion="5" minRefreshableVersion="3" recordCount="3">
  <cacheSource type="worksheet">
    <worksheetSource ref="A3:P999999" sheet="DonneesCB"/>
  </cacheSource>
  <cacheFields count="16">
    <cacheField name="Totalisation 1" numFmtId="0">
      <sharedItems containsBlank="1"/>
    </cacheField>
    <cacheField name="Libellé totalisation 1" numFmtId="0">
      <sharedItems containsBlank="1"/>
    </cacheField>
    <cacheField name="Totalisation et libellé 1" numFmtId="0">
      <sharedItems containsBlank="1" count="3">
        <s v="IND - Qualiac"/>
        <m/>
        <s v=" - " u="1"/>
      </sharedItems>
    </cacheField>
    <cacheField name="Type de bien" numFmtId="0">
      <sharedItems containsBlank="1" count="4">
        <s v="Matériel médical"/>
        <s v="Matériel roulant"/>
        <m/>
        <s v=" " u="1"/>
      </sharedItems>
    </cacheField>
    <cacheField name="Coût d'entrée" numFmtId="0">
      <sharedItems containsString="0" containsBlank="1" containsNumber="1" minValue="64821.64" maxValue="3287197.18"/>
    </cacheField>
    <cacheField name="Dotations de services de l'exercice" numFmtId="0">
      <sharedItems containsString="0" containsBlank="1" containsNumber="1" minValue="16533.34" maxValue="381142.43"/>
    </cacheField>
    <cacheField name="Dotations de services cumulées" numFmtId="0">
      <sharedItems containsString="0" containsBlank="1" containsNumber="1" minValue="17123.12" maxValue="1134007.17"/>
    </cacheField>
    <cacheField name="Valeur nette" numFmtId="0">
      <sharedItems containsString="0" containsBlank="1" containsNumber="1" minValue="47698.52" maxValue="2481746.0099999998"/>
    </cacheField>
    <cacheField name="Redevances payées capital exercice" numFmtId="0">
      <sharedItems containsString="0" containsBlank="1" containsNumber="1" minValue="26804.02" maxValue="262068.52"/>
    </cacheField>
    <cacheField name="Redevances payées intérêts exercice" numFmtId="0">
      <sharedItems containsString="0" containsBlank="1" containsNumber="1" minValue="561.21" maxValue="13385.38"/>
    </cacheField>
    <cacheField name="Redevances payés cumulées" numFmtId="0">
      <sharedItems containsString="0" containsBlank="1" containsNumber="1" minValue="28158.09" maxValue="921757.68"/>
    </cacheField>
    <cacheField name="Redevances restant à payer 1 an" numFmtId="0">
      <sharedItems containsString="0" containsBlank="1" containsNumber="1" minValue="11319.35" maxValue="182672.57"/>
    </cacheField>
    <cacheField name="Redevances restant à payer 1 a 5 ans" numFmtId="0">
      <sharedItems containsString="0" containsBlank="1" containsNumber="1" minValue="20517.240000000002" maxValue="366152.8"/>
    </cacheField>
    <cacheField name="Redevances restant à payer 5 ans" numFmtId="0">
      <sharedItems containsString="0" containsBlank="1" containsNumber="1" minValue="0" maxValue="2823.73"/>
    </cacheField>
    <cacheField name="Redevances restant à payer Total" numFmtId="0">
      <sharedItems containsString="0" containsBlank="1" containsNumber="1" minValue="31836.59" maxValue="551649.1"/>
    </cacheField>
    <cacheField name="Valeur de rachat HT" numFmtId="0">
      <sharedItems containsString="0" containsBlank="1" containsNumber="1" minValue="0" maxValue="179937.6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s v="IND"/>
    <s v="Qualiac"/>
    <x v="0"/>
    <x v="0"/>
    <x v="0"/>
    <x v="0"/>
    <n v="8479080.0099999998"/>
  </r>
  <r>
    <m/>
    <m/>
    <x v="1"/>
    <x v="1"/>
    <x v="1"/>
    <x v="1"/>
    <m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3">
  <r>
    <s v="IND"/>
    <s v="Qualiac"/>
    <x v="0"/>
    <x v="0"/>
    <n v="64821.64"/>
    <n v="16533.34"/>
    <n v="17123.12"/>
    <n v="47698.52"/>
    <n v="26804.02"/>
    <n v="561.21"/>
    <n v="28158.09"/>
    <n v="11319.35"/>
    <n v="20517.240000000002"/>
    <n v="0"/>
    <n v="31836.59"/>
    <n v="0"/>
  </r>
  <r>
    <s v="IND"/>
    <s v="Qualiac"/>
    <x v="0"/>
    <x v="1"/>
    <n v="3287197.18"/>
    <n v="381142.43"/>
    <n v="1134007.17"/>
    <n v="2481746.0099999998"/>
    <n v="262068.52"/>
    <n v="13385.38"/>
    <n v="921757.68"/>
    <n v="182672.57"/>
    <n v="366152.8"/>
    <n v="2823.73"/>
    <n v="551649.1"/>
    <n v="179937.65"/>
  </r>
  <r>
    <m/>
    <m/>
    <x v="1"/>
    <x v="2"/>
    <m/>
    <m/>
    <m/>
    <m/>
    <m/>
    <m/>
    <m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2" cacheId="19" applyNumberFormats="0" applyBorderFormats="0" applyFontFormats="0" applyPatternFormats="0" applyAlignmentFormats="0" applyWidthHeightFormats="1" dataCaption="Valeurs" updatedVersion="5" minRefreshableVersion="3" rowGrandTotals="0" itemPrintTitles="1" createdVersion="5" indent="0" compact="0" compactData="0" gridDropZones="1" multipleFieldFilters="0">
  <location ref="F6:J8" firstHeaderRow="2" firstDataRow="2" firstDataCol="4"/>
  <pivotFields count="7">
    <pivotField compact="0" outline="0" showAll="0" defaultSubtotal="0"/>
    <pivotField compact="0" outline="0" showAll="0" defaultSubtotal="0"/>
    <pivotField axis="axisRow" compact="0" outline="0" showAll="0" defaultSubtotal="0">
      <items count="4">
        <item m="1" x="2"/>
        <item x="1"/>
        <item m="1" x="3"/>
        <item x="0"/>
      </items>
    </pivotField>
    <pivotField axis="axisRow" compact="0" outline="0" showAll="0" defaultSubtotal="0">
      <items count="3">
        <item x="1"/>
        <item m="1" x="2"/>
        <item x="0"/>
      </items>
    </pivotField>
    <pivotField axis="axisRow" compact="0" outline="0" showAll="0" defaultSubtotal="0">
      <items count="3">
        <item x="1"/>
        <item m="1" x="2"/>
        <item x="0"/>
      </items>
    </pivotField>
    <pivotField axis="axisRow" compact="0" outline="0" showAll="0" defaultSubtotal="0">
      <items count="3">
        <item x="1"/>
        <item m="1" x="2"/>
        <item x="0"/>
      </items>
    </pivotField>
    <pivotField dataField="1" compact="0" outline="0" showAll="0" defaultSubtotal="0"/>
  </pivotFields>
  <rowFields count="4">
    <field x="2"/>
    <field x="3"/>
    <field x="4"/>
    <field x="5"/>
  </rowFields>
  <rowItems count="1">
    <i>
      <x v="3"/>
      <x v="2"/>
      <x v="2"/>
      <x v="2"/>
    </i>
  </rowItems>
  <colItems count="1">
    <i/>
  </colItems>
  <dataFields count="1">
    <dataField name="Somme de Total" fld="6" baseField="3" baseItem="0" numFmtId="4"/>
  </dataFields>
  <formats count="11">
    <format dxfId="21">
      <pivotArea dataOnly="0" labelOnly="1" outline="0" fieldPosition="0">
        <references count="1">
          <reference field="3" count="0"/>
        </references>
      </pivotArea>
    </format>
    <format dxfId="20">
      <pivotArea dataOnly="0" labelOnly="1" outline="0" fieldPosition="0">
        <references count="1">
          <reference field="4" count="0"/>
        </references>
      </pivotArea>
    </format>
    <format dxfId="19">
      <pivotArea dataOnly="0" labelOnly="1" outline="0" fieldPosition="0">
        <references count="4">
          <reference field="2" count="1" selected="0">
            <x v="1"/>
          </reference>
          <reference field="3" count="1" selected="0">
            <x v="0"/>
          </reference>
          <reference field="4" count="1" selected="0">
            <x v="0"/>
          </reference>
          <reference field="5" count="1">
            <x v="0"/>
          </reference>
        </references>
      </pivotArea>
    </format>
    <format dxfId="18">
      <pivotArea dataOnly="0" outline="0" fieldPosition="0">
        <references count="1">
          <reference field="2" count="1">
            <x v="0"/>
          </reference>
        </references>
      </pivotArea>
    </format>
    <format dxfId="17">
      <pivotArea dataOnly="0" labelOnly="1" outline="0" fieldPosition="0">
        <references count="1">
          <reference field="2" count="0"/>
        </references>
      </pivotArea>
    </format>
    <format dxfId="16">
      <pivotArea dataOnly="0" labelOnly="1" outline="0" fieldPosition="0">
        <references count="1">
          <reference field="5" count="0"/>
        </references>
      </pivotArea>
    </format>
    <format dxfId="15">
      <pivotArea dataOnly="0" labelOnly="1" outline="0" fieldPosition="0">
        <references count="1">
          <reference field="4" count="0"/>
        </references>
      </pivotArea>
    </format>
    <format dxfId="14">
      <pivotArea dataOnly="0" labelOnly="1" outline="0" fieldPosition="0">
        <references count="1">
          <reference field="3" count="0"/>
        </references>
      </pivotArea>
    </format>
    <format dxfId="13">
      <pivotArea dataOnly="0" labelOnly="1" outline="0" fieldPosition="0">
        <references count="1">
          <reference field="3" count="0"/>
        </references>
      </pivotArea>
    </format>
    <format dxfId="12">
      <pivotArea dataOnly="0" labelOnly="1" outline="0" fieldPosition="0">
        <references count="1">
          <reference field="4" count="0"/>
        </references>
      </pivotArea>
    </format>
    <format dxfId="11">
      <pivotArea dataOnly="0" labelOnly="1" outline="0" fieldPosition="0">
        <references count="1">
          <reference field="5" count="0"/>
        </references>
      </pivotArea>
    </format>
  </formats>
  <pivotTableStyleInfo name="EBLA" showRowHeaders="1" showColHeaders="0" showRowStripes="0" showColStripes="0" showLastColumn="1"/>
  <filters count="2">
    <filter fld="0" type="captionNotEqual" evalOrder="-1" id="3" stringValue1="">
      <autoFilter ref="A1">
        <filterColumn colId="0">
          <customFilters>
            <customFilter operator="notEqual" val=" "/>
          </customFilters>
        </filterColumn>
      </autoFilter>
    </filter>
    <filter fld="2" type="captionNotEqual" evalOrder="-1" id="5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1" cacheId="23" applyNumberFormats="0" applyBorderFormats="0" applyFontFormats="0" applyPatternFormats="0" applyAlignmentFormats="0" applyWidthHeightFormats="1" dataCaption="Valeurs" updatedVersion="5" minRefreshableVersion="3" rowGrandTotals="0" itemPrintTitles="1" createdVersion="5" indent="0" compact="0" compactData="0" gridDropZones="1" multipleFieldFilters="0">
  <location ref="B6:O10" firstHeaderRow="1" firstDataRow="2" firstDataCol="2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showAll="0">
      <items count="4">
        <item m="1" x="2"/>
        <item x="1"/>
        <item x="0"/>
        <item t="default"/>
      </items>
    </pivotField>
    <pivotField axis="axisRow" compact="0" showAll="0" defaultSubtotal="0">
      <items count="4">
        <item m="1" x="3"/>
        <item x="2"/>
        <item x="0"/>
        <item x="1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2">
    <field x="2"/>
    <field x="3"/>
  </rowFields>
  <rowItems count="3">
    <i>
      <x v="2"/>
    </i>
    <i r="1">
      <x v="2"/>
    </i>
    <i r="1">
      <x v="3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Somme de Coût d'entrée" fld="4" baseField="3" baseItem="0" numFmtId="4"/>
    <dataField name="Somme de Dotations de services de l'exercice" fld="5" baseField="2" baseItem="0" numFmtId="4"/>
    <dataField name="Somme de Dotations de services cumulées" fld="6" baseField="2" baseItem="0" numFmtId="4"/>
    <dataField name="Somme de Valeur nette" fld="7" baseField="2" baseItem="0" numFmtId="4"/>
    <dataField name="Somme de Redevances payées capital exercice" fld="8" baseField="2" baseItem="0" numFmtId="4"/>
    <dataField name="Somme de Redevances payées intérêts exercice" fld="9" baseField="2" baseItem="0" numFmtId="4"/>
    <dataField name="Somme de Redevances payés cumulées" fld="10" baseField="2" baseItem="0" numFmtId="4"/>
    <dataField name="Somme de Redevances restant à payer 1 an" fld="11" baseField="2" baseItem="0" numFmtId="4"/>
    <dataField name="Somme de Redevances restant à payer 1 a 5 ans" fld="12" baseField="2" baseItem="0" numFmtId="4"/>
    <dataField name="Somme de Redevances restant à payer 5 ans" fld="13" baseField="3" baseItem="1" numFmtId="4"/>
    <dataField name="Somme de Redevances restant à payer Total" fld="14" baseField="3" baseItem="1" numFmtId="4"/>
    <dataField name="Somme de Valeur de rachat HT" fld="15" baseField="3" baseItem="1" numFmtId="4"/>
  </dataFields>
  <pivotTableStyleInfo name="EBLA" showRowHeaders="1" showColHeaders="0" showRowStripes="0" showColStripes="0" showLastColumn="1"/>
  <filters count="1">
    <filter fld="2" type="captionNotEqual" evalOrder="-1" id="1" stringValue1="">
      <autoFilter ref="A1">
        <filterColumn colId="0">
          <customFilters>
            <customFilter operator="notEqual" val=" "/>
          </customFilters>
        </filterColumn>
      </autoFilter>
    </filter>
  </filters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1"/>
  <sheetViews>
    <sheetView showGridLines="0" tabSelected="1" zoomScale="85" zoomScaleNormal="85" workbookViewId="0"/>
  </sheetViews>
  <sheetFormatPr baseColWidth="10" defaultColWidth="14.5703125" defaultRowHeight="15" x14ac:dyDescent="0.25"/>
  <cols>
    <col min="1" max="1" width="2.140625" customWidth="1" collapsed="1"/>
    <col min="2" max="5" width="17.140625" customWidth="1" collapsed="1"/>
    <col min="6" max="6" width="35.7109375" customWidth="1" collapsed="1"/>
    <col min="7" max="23" width="18.7109375" customWidth="1" collapsed="1"/>
    <col min="24" max="24" width="18.5703125" customWidth="1" collapsed="1"/>
    <col min="25" max="27" width="18.7109375" customWidth="1" collapsed="1"/>
  </cols>
  <sheetData>
    <row r="1" spans="2:26" x14ac:dyDescent="0.25">
      <c r="B1" s="8"/>
      <c r="C1" s="8"/>
      <c r="D1" s="8"/>
      <c r="E1" s="8"/>
      <c r="F1" s="7"/>
      <c r="K1" t="str">
        <f>CONCATENATE("Edité au : ",DonneesL!F1)</f>
        <v>Edité au : 27/08/2018</v>
      </c>
      <c r="T1" s="8"/>
      <c r="U1" s="8"/>
      <c r="V1" s="8"/>
    </row>
    <row r="2" spans="2:26" x14ac:dyDescent="0.25">
      <c r="C2" s="13"/>
      <c r="D2" s="13"/>
      <c r="E2" s="13"/>
      <c r="F2" s="22" t="str">
        <f>CONCATENATE("Contrats de location du ",DonneesL!$B$2," au ",DonneesL!$D$2,)</f>
        <v>Contrats de location du 01/01/2018 au 31/12/2018</v>
      </c>
      <c r="G2" s="22"/>
      <c r="H2" s="22"/>
      <c r="I2" s="22"/>
      <c r="J2" s="22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2:26" ht="15.75" thickBot="1" x14ac:dyDescent="0.3">
      <c r="B3" s="17"/>
      <c r="C3" s="18"/>
      <c r="D3" s="17"/>
      <c r="E3" s="19"/>
      <c r="F3" s="11"/>
    </row>
    <row r="4" spans="2:26" ht="21.75" customHeight="1" thickBot="1" x14ac:dyDescent="0.3">
      <c r="F4" s="23" t="s">
        <v>8</v>
      </c>
      <c r="G4" s="25" t="s">
        <v>9</v>
      </c>
      <c r="H4" s="26"/>
      <c r="I4" s="26"/>
      <c r="J4" s="27"/>
    </row>
    <row r="5" spans="2:26" ht="21.75" customHeight="1" thickBot="1" x14ac:dyDescent="0.3">
      <c r="F5" s="24"/>
      <c r="G5" s="12" t="s">
        <v>10</v>
      </c>
      <c r="H5" s="12" t="s">
        <v>11</v>
      </c>
      <c r="I5" s="12" t="s">
        <v>12</v>
      </c>
      <c r="J5" s="12" t="s">
        <v>13</v>
      </c>
    </row>
    <row r="6" spans="2:26" ht="15" hidden="1" customHeight="1" x14ac:dyDescent="0.25">
      <c r="F6" s="2" t="s">
        <v>16</v>
      </c>
    </row>
    <row r="7" spans="2:26" ht="15" hidden="1" customHeight="1" x14ac:dyDescent="0.25">
      <c r="F7" s="2" t="s">
        <v>57</v>
      </c>
      <c r="G7" s="2" t="s">
        <v>10</v>
      </c>
      <c r="H7" s="2" t="s">
        <v>11</v>
      </c>
      <c r="I7" s="2" t="s">
        <v>12</v>
      </c>
      <c r="J7" t="s">
        <v>13</v>
      </c>
    </row>
    <row r="8" spans="2:26" x14ac:dyDescent="0.25">
      <c r="F8" s="14" t="s">
        <v>67</v>
      </c>
      <c r="G8" s="20">
        <v>2048029.39</v>
      </c>
      <c r="H8" s="20">
        <v>3872017.71</v>
      </c>
      <c r="I8" s="21">
        <v>2559032.91</v>
      </c>
      <c r="J8" s="16">
        <v>8479080.0099999998</v>
      </c>
    </row>
    <row r="11" spans="2:26" x14ac:dyDescent="0.25">
      <c r="B11" s="13"/>
      <c r="C11" s="13"/>
      <c r="D11" s="13"/>
      <c r="E11" s="13"/>
      <c r="K11" s="13"/>
      <c r="L11" s="13"/>
      <c r="M11" s="13"/>
      <c r="N11" s="13"/>
      <c r="O11" s="13"/>
    </row>
  </sheetData>
  <mergeCells count="3">
    <mergeCell ref="F2:J2"/>
    <mergeCell ref="F4:F5"/>
    <mergeCell ref="G4:J4"/>
  </mergeCells>
  <pageMargins left="0.25" right="0.25" top="0.75" bottom="0.75" header="0.3" footer="0.3"/>
  <pageSetup paperSize="9" scale="25" fitToHeight="0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0"/>
  <sheetViews>
    <sheetView showGridLines="0" zoomScale="85" zoomScaleNormal="85" workbookViewId="0"/>
  </sheetViews>
  <sheetFormatPr baseColWidth="10" defaultColWidth="14.5703125" defaultRowHeight="15" x14ac:dyDescent="0.25"/>
  <cols>
    <col min="1" max="1" width="2.140625" customWidth="1" collapsed="1"/>
    <col min="2" max="2" width="22.85546875" customWidth="1" collapsed="1"/>
    <col min="3" max="3" width="23.42578125" customWidth="1" collapsed="1"/>
    <col min="4" max="23" width="18.7109375" customWidth="1" collapsed="1"/>
    <col min="24" max="24" width="18.5703125" customWidth="1" collapsed="1"/>
    <col min="25" max="27" width="18.7109375" customWidth="1" collapsed="1"/>
  </cols>
  <sheetData>
    <row r="1" spans="2:22" x14ac:dyDescent="0.25">
      <c r="B1" s="8"/>
      <c r="C1" s="8"/>
      <c r="D1" s="8"/>
      <c r="E1" s="8"/>
      <c r="F1" s="7"/>
      <c r="P1" t="str">
        <f>CONCATENATE("Edité au : ",DonneesL!F1)</f>
        <v>Edité au : 27/08/2018</v>
      </c>
      <c r="T1" s="8"/>
      <c r="U1" s="8"/>
      <c r="V1" s="8"/>
    </row>
    <row r="2" spans="2:22" x14ac:dyDescent="0.25">
      <c r="B2" s="22" t="str">
        <f>CONCATENATE("Contrats crédit-bail du ",DonneesL!$B$2," au ",DonneesL!$D$2,)</f>
        <v>Contrats crédit-bail du 01/01/2018 au 31/12/2018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2:22" ht="15.75" thickBot="1" x14ac:dyDescent="0.3"/>
    <row r="4" spans="2:22" ht="22.5" customHeight="1" thickBot="1" x14ac:dyDescent="0.3">
      <c r="B4" s="23" t="s">
        <v>8</v>
      </c>
      <c r="C4" s="23" t="s">
        <v>17</v>
      </c>
      <c r="D4" s="23" t="s">
        <v>18</v>
      </c>
      <c r="E4" s="28" t="s">
        <v>26</v>
      </c>
      <c r="F4" s="30"/>
      <c r="G4" s="23" t="s">
        <v>21</v>
      </c>
      <c r="H4" s="28" t="s">
        <v>29</v>
      </c>
      <c r="I4" s="29"/>
      <c r="J4" s="30"/>
      <c r="K4" s="28" t="s">
        <v>54</v>
      </c>
      <c r="L4" s="29"/>
      <c r="M4" s="29"/>
      <c r="N4" s="30"/>
      <c r="O4" s="23" t="s">
        <v>25</v>
      </c>
    </row>
    <row r="5" spans="2:22" ht="21.75" customHeight="1" thickBot="1" x14ac:dyDescent="0.3">
      <c r="B5" s="24"/>
      <c r="C5" s="24"/>
      <c r="D5" s="24"/>
      <c r="E5" s="15" t="s">
        <v>27</v>
      </c>
      <c r="F5" s="15" t="s">
        <v>28</v>
      </c>
      <c r="G5" s="24"/>
      <c r="H5" s="15" t="s">
        <v>30</v>
      </c>
      <c r="I5" s="15" t="s">
        <v>31</v>
      </c>
      <c r="J5" s="15" t="s">
        <v>28</v>
      </c>
      <c r="K5" s="15" t="s">
        <v>35</v>
      </c>
      <c r="L5" s="15" t="s">
        <v>36</v>
      </c>
      <c r="M5" s="15" t="s">
        <v>37</v>
      </c>
      <c r="N5" s="15" t="s">
        <v>13</v>
      </c>
      <c r="O5" s="24"/>
    </row>
    <row r="6" spans="2:22" hidden="1" x14ac:dyDescent="0.25">
      <c r="D6" s="2" t="s">
        <v>38</v>
      </c>
    </row>
    <row r="7" spans="2:22" hidden="1" x14ac:dyDescent="0.25">
      <c r="B7" s="2" t="s">
        <v>41</v>
      </c>
      <c r="C7" s="2" t="s">
        <v>17</v>
      </c>
      <c r="D7" t="s">
        <v>42</v>
      </c>
      <c r="E7" t="s">
        <v>43</v>
      </c>
      <c r="F7" t="s">
        <v>44</v>
      </c>
      <c r="G7" t="s">
        <v>45</v>
      </c>
      <c r="H7" t="s">
        <v>46</v>
      </c>
      <c r="I7" t="s">
        <v>47</v>
      </c>
      <c r="J7" t="s">
        <v>48</v>
      </c>
      <c r="K7" t="s">
        <v>49</v>
      </c>
      <c r="L7" t="s">
        <v>55</v>
      </c>
      <c r="M7" t="s">
        <v>50</v>
      </c>
      <c r="N7" t="s">
        <v>51</v>
      </c>
      <c r="O7" t="s">
        <v>52</v>
      </c>
    </row>
    <row r="8" spans="2:22" x14ac:dyDescent="0.25">
      <c r="B8" t="s">
        <v>67</v>
      </c>
      <c r="D8" s="16">
        <v>3352018.8200000003</v>
      </c>
      <c r="E8" s="16">
        <v>397675.77</v>
      </c>
      <c r="F8" s="16">
        <v>1151130.29</v>
      </c>
      <c r="G8" s="16">
        <v>2529444.5299999998</v>
      </c>
      <c r="H8" s="16">
        <v>288872.53999999998</v>
      </c>
      <c r="I8" s="16">
        <v>13946.59</v>
      </c>
      <c r="J8" s="16">
        <v>949915.77</v>
      </c>
      <c r="K8" s="16">
        <v>193991.92</v>
      </c>
      <c r="L8" s="16">
        <v>386670.04</v>
      </c>
      <c r="M8" s="16">
        <v>2823.73</v>
      </c>
      <c r="N8" s="16">
        <v>583485.68999999994</v>
      </c>
      <c r="O8" s="16">
        <v>179937.65</v>
      </c>
    </row>
    <row r="9" spans="2:22" x14ac:dyDescent="0.25">
      <c r="C9" t="s">
        <v>65</v>
      </c>
      <c r="D9" s="16">
        <v>64821.64</v>
      </c>
      <c r="E9" s="16">
        <v>16533.34</v>
      </c>
      <c r="F9" s="16">
        <v>17123.12</v>
      </c>
      <c r="G9" s="16">
        <v>47698.52</v>
      </c>
      <c r="H9" s="16">
        <v>26804.02</v>
      </c>
      <c r="I9" s="16">
        <v>561.21</v>
      </c>
      <c r="J9" s="16">
        <v>28158.09</v>
      </c>
      <c r="K9" s="16">
        <v>11319.35</v>
      </c>
      <c r="L9" s="16">
        <v>20517.240000000002</v>
      </c>
      <c r="M9" s="16">
        <v>0</v>
      </c>
      <c r="N9" s="16">
        <v>31836.59</v>
      </c>
      <c r="O9" s="16">
        <v>0</v>
      </c>
    </row>
    <row r="10" spans="2:22" x14ac:dyDescent="0.25">
      <c r="C10" t="s">
        <v>66</v>
      </c>
      <c r="D10" s="16">
        <v>3287197.18</v>
      </c>
      <c r="E10" s="16">
        <v>381142.43</v>
      </c>
      <c r="F10" s="16">
        <v>1134007.17</v>
      </c>
      <c r="G10" s="16">
        <v>2481746.0099999998</v>
      </c>
      <c r="H10" s="16">
        <v>262068.52</v>
      </c>
      <c r="I10" s="16">
        <v>13385.38</v>
      </c>
      <c r="J10" s="16">
        <v>921757.68</v>
      </c>
      <c r="K10" s="16">
        <v>182672.57</v>
      </c>
      <c r="L10" s="16">
        <v>366152.8</v>
      </c>
      <c r="M10" s="16">
        <v>2823.73</v>
      </c>
      <c r="N10" s="16">
        <v>551649.1</v>
      </c>
      <c r="O10" s="16">
        <v>179937.65</v>
      </c>
    </row>
  </sheetData>
  <mergeCells count="9">
    <mergeCell ref="B2:O2"/>
    <mergeCell ref="O4:O5"/>
    <mergeCell ref="K4:N4"/>
    <mergeCell ref="G4:G5"/>
    <mergeCell ref="H4:J4"/>
    <mergeCell ref="B4:B5"/>
    <mergeCell ref="C4:C5"/>
    <mergeCell ref="D4:D5"/>
    <mergeCell ref="E4:F4"/>
  </mergeCells>
  <pageMargins left="0.25" right="0.25" top="0.75" bottom="0.75" header="0.3" footer="0.3"/>
  <pageSetup paperSize="9" scale="25" fitToHeight="0"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4"/>
  <sheetViews>
    <sheetView workbookViewId="0"/>
  </sheetViews>
  <sheetFormatPr baseColWidth="10" defaultColWidth="15" defaultRowHeight="15" x14ac:dyDescent="0.25"/>
  <cols>
    <col min="1" max="16384" width="15" style="1" collapsed="1"/>
  </cols>
  <sheetData>
    <row r="1" spans="1:57" x14ac:dyDescent="0.25">
      <c r="A1" s="1" t="s">
        <v>0</v>
      </c>
      <c r="B1" s="9" t="str">
        <f>J4</f>
        <v>887181</v>
      </c>
      <c r="C1" s="1" t="s">
        <v>1</v>
      </c>
      <c r="D1" s="1" t="str">
        <f>K4</f>
        <v>DEB</v>
      </c>
      <c r="E1" s="1" t="s">
        <v>2</v>
      </c>
      <c r="F1" s="1" t="str">
        <f>L4</f>
        <v>27/08/2018</v>
      </c>
    </row>
    <row r="2" spans="1:57" x14ac:dyDescent="0.25">
      <c r="A2" s="1" t="s">
        <v>6</v>
      </c>
      <c r="B2" s="1" t="str">
        <f>H4</f>
        <v>01/01/2018</v>
      </c>
      <c r="C2" s="1" t="s">
        <v>7</v>
      </c>
      <c r="D2" s="1" t="str">
        <f>I4</f>
        <v>31/12/2018</v>
      </c>
    </row>
    <row r="3" spans="1:57" s="3" customFormat="1" ht="15" customHeight="1" x14ac:dyDescent="0.25">
      <c r="A3" s="5" t="s">
        <v>8</v>
      </c>
      <c r="B3" s="5" t="s">
        <v>56</v>
      </c>
      <c r="C3" s="5" t="s">
        <v>57</v>
      </c>
      <c r="D3" s="5" t="s">
        <v>10</v>
      </c>
      <c r="E3" s="5" t="s">
        <v>11</v>
      </c>
      <c r="F3" s="5" t="s">
        <v>12</v>
      </c>
      <c r="G3" s="5" t="s">
        <v>13</v>
      </c>
      <c r="H3" s="5" t="s">
        <v>14</v>
      </c>
      <c r="I3" s="5" t="s">
        <v>15</v>
      </c>
      <c r="J3" s="5" t="s">
        <v>3</v>
      </c>
      <c r="K3" s="5" t="s">
        <v>4</v>
      </c>
      <c r="L3" s="5" t="s">
        <v>5</v>
      </c>
      <c r="M3" s="5"/>
      <c r="N3" s="5"/>
      <c r="O3" s="5"/>
      <c r="P3" s="5"/>
      <c r="Q3" s="5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5"/>
      <c r="AO3" s="4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x14ac:dyDescent="0.25">
      <c r="A4" s="1" t="s">
        <v>58</v>
      </c>
      <c r="B4" t="s">
        <v>59</v>
      </c>
      <c r="C4" s="1" t="str">
        <f>CONCATENATE(A4," - ",B4)</f>
        <v>IND - Qualiac</v>
      </c>
      <c r="D4" s="9">
        <v>2048029.39</v>
      </c>
      <c r="E4" s="9">
        <v>3872017.71</v>
      </c>
      <c r="F4" s="9">
        <v>2559032.91</v>
      </c>
      <c r="G4" s="9">
        <v>8479080.0099999998</v>
      </c>
      <c r="H4" s="1" t="s">
        <v>60</v>
      </c>
      <c r="I4" s="1" t="s">
        <v>61</v>
      </c>
      <c r="J4" s="1" t="s">
        <v>62</v>
      </c>
      <c r="K4" s="1" t="s">
        <v>63</v>
      </c>
      <c r="L4" s="10" t="s">
        <v>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5"/>
  <sheetViews>
    <sheetView workbookViewId="0"/>
  </sheetViews>
  <sheetFormatPr baseColWidth="10" defaultColWidth="18.5703125" defaultRowHeight="15" x14ac:dyDescent="0.25"/>
  <cols>
    <col min="1" max="5" width="15" customWidth="1" collapsed="1"/>
    <col min="6" max="16" width="21.42578125" customWidth="1" collapsed="1"/>
    <col min="17" max="21" width="15" customWidth="1" collapsed="1"/>
  </cols>
  <sheetData>
    <row r="1" spans="1:56" x14ac:dyDescent="0.25">
      <c r="A1" s="1" t="s">
        <v>0</v>
      </c>
      <c r="B1" s="1" t="str">
        <f>S4</f>
        <v>887181</v>
      </c>
      <c r="C1" s="1" t="s">
        <v>1</v>
      </c>
      <c r="D1" s="1" t="str">
        <f>T4</f>
        <v>DEB</v>
      </c>
      <c r="E1" s="1" t="s">
        <v>2</v>
      </c>
      <c r="F1" s="1" t="str">
        <f>U4</f>
        <v>27/08/2018</v>
      </c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1:56" x14ac:dyDescent="0.25">
      <c r="A2" s="1" t="s">
        <v>6</v>
      </c>
      <c r="B2" s="1" t="str">
        <f>Q4</f>
        <v>01/01/2018</v>
      </c>
      <c r="C2" s="1" t="s">
        <v>7</v>
      </c>
      <c r="D2" s="1" t="str">
        <f>R4</f>
        <v>31/12/2018</v>
      </c>
      <c r="E2" s="10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1:56" ht="30" x14ac:dyDescent="0.25">
      <c r="A3" s="5" t="s">
        <v>39</v>
      </c>
      <c r="B3" s="5" t="s">
        <v>40</v>
      </c>
      <c r="C3" s="5" t="s">
        <v>41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21</v>
      </c>
      <c r="I3" s="5" t="s">
        <v>22</v>
      </c>
      <c r="J3" s="5" t="s">
        <v>23</v>
      </c>
      <c r="K3" s="5" t="s">
        <v>24</v>
      </c>
      <c r="L3" s="5" t="s">
        <v>32</v>
      </c>
      <c r="M3" s="5" t="s">
        <v>53</v>
      </c>
      <c r="N3" s="5" t="s">
        <v>33</v>
      </c>
      <c r="O3" s="5" t="s">
        <v>34</v>
      </c>
      <c r="P3" s="5" t="s">
        <v>25</v>
      </c>
      <c r="Q3" s="6" t="s">
        <v>14</v>
      </c>
      <c r="R3" s="6" t="s">
        <v>15</v>
      </c>
      <c r="S3" s="6" t="s">
        <v>3</v>
      </c>
      <c r="T3" s="6" t="s">
        <v>4</v>
      </c>
      <c r="U3" s="6" t="s">
        <v>5</v>
      </c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5"/>
      <c r="AN3" s="4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</row>
    <row r="4" spans="1:56" x14ac:dyDescent="0.25">
      <c r="A4" t="s">
        <v>58</v>
      </c>
      <c r="B4" t="s">
        <v>59</v>
      </c>
      <c r="C4" t="str">
        <f>CONCATENATE(A4," - ",B4)</f>
        <v>IND - Qualiac</v>
      </c>
      <c r="D4" t="s">
        <v>65</v>
      </c>
      <c r="E4" s="9">
        <v>64821.64</v>
      </c>
      <c r="F4" s="9">
        <v>16533.34</v>
      </c>
      <c r="G4" s="9">
        <v>17123.12</v>
      </c>
      <c r="H4" s="9">
        <v>47698.52</v>
      </c>
      <c r="I4" s="9">
        <v>26804.02</v>
      </c>
      <c r="J4" s="9">
        <v>561.21</v>
      </c>
      <c r="K4" s="9">
        <v>28158.09</v>
      </c>
      <c r="L4" s="9">
        <v>11319.35</v>
      </c>
      <c r="M4" s="9">
        <v>20517.240000000002</v>
      </c>
      <c r="N4" s="9">
        <v>0</v>
      </c>
      <c r="O4" s="9">
        <v>31836.59</v>
      </c>
      <c r="P4" s="9">
        <v>0</v>
      </c>
      <c r="Q4" s="1" t="s">
        <v>60</v>
      </c>
      <c r="R4" s="1" t="s">
        <v>61</v>
      </c>
      <c r="S4" t="s">
        <v>62</v>
      </c>
      <c r="T4" t="s">
        <v>63</v>
      </c>
      <c r="U4" t="s">
        <v>64</v>
      </c>
    </row>
    <row r="5" spans="1:56" x14ac:dyDescent="0.25">
      <c r="A5" t="s">
        <v>58</v>
      </c>
      <c r="B5" t="s">
        <v>59</v>
      </c>
      <c r="C5" t="str">
        <f>CONCATENATE(A5," - ",B5)</f>
        <v>IND - Qualiac</v>
      </c>
      <c r="D5" t="s">
        <v>66</v>
      </c>
      <c r="E5" s="9">
        <v>3287197.18</v>
      </c>
      <c r="F5" s="9">
        <v>381142.43</v>
      </c>
      <c r="G5" s="9">
        <v>1134007.17</v>
      </c>
      <c r="H5" s="9">
        <v>2481746.0099999998</v>
      </c>
      <c r="I5" s="9">
        <v>262068.52</v>
      </c>
      <c r="J5" s="9">
        <v>13385.38</v>
      </c>
      <c r="K5" s="9">
        <v>921757.68</v>
      </c>
      <c r="L5" s="9">
        <v>182672.57</v>
      </c>
      <c r="M5" s="9">
        <v>366152.8</v>
      </c>
      <c r="N5" s="9">
        <v>2823.73</v>
      </c>
      <c r="O5" s="9">
        <v>551649.1</v>
      </c>
      <c r="P5" s="9">
        <v>179937.65</v>
      </c>
      <c r="Q5" s="1" t="s">
        <v>60</v>
      </c>
      <c r="R5" s="1" t="s">
        <v>61</v>
      </c>
      <c r="S5" t="s">
        <v>62</v>
      </c>
      <c r="T5" t="s">
        <v>63</v>
      </c>
      <c r="U5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Location</vt:lpstr>
      <vt:lpstr>Crédit bail</vt:lpstr>
      <vt:lpstr>DonneesL</vt:lpstr>
      <vt:lpstr>DonneesCB</vt:lpstr>
    </vt:vector>
  </TitlesOfParts>
  <Company>Qualiac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nicolas delort</dc:creator>
  <cp:keywords>SXSSF</cp:keywords>
  <cp:lastModifiedBy>denis bouges</cp:lastModifiedBy>
  <cp:lastPrinted>2016-03-14T16:06:07Z</cp:lastPrinted>
  <dcterms:created xsi:type="dcterms:W3CDTF">2014-10-10T13:20:55Z</dcterms:created>
  <dcterms:modified xsi:type="dcterms:W3CDTF">2018-08-27T12:26:58Z</dcterms:modified>
</cp:coreProperties>
</file>