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I:\h2.01\fr\oct\editions\"/>
    </mc:Choice>
  </mc:AlternateContent>
  <bookViews>
    <workbookView xWindow="0" yWindow="0" windowWidth="25200" windowHeight="11985" tabRatio="669"/>
  </bookViews>
  <sheets>
    <sheet name="EPVD" sheetId="3" r:id="rId1"/>
    <sheet name="Donnees" sheetId="2" r:id="rId2"/>
  </sheets>
  <calcPr calcId="152511"/>
  <pivotCaches>
    <pivotCache cacheId="3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3" l="1"/>
  <c r="P4" i="3"/>
  <c r="O4" i="3"/>
  <c r="F1" i="2" l="1"/>
  <c r="D1" i="2"/>
  <c r="B1" i="2"/>
  <c r="N4" i="3" l="1"/>
  <c r="M4" i="3"/>
  <c r="L4" i="3"/>
  <c r="K4" i="3"/>
  <c r="J4" i="3"/>
  <c r="I4" i="3"/>
  <c r="H4" i="3"/>
  <c r="G4" i="3"/>
  <c r="F4" i="3"/>
  <c r="E4" i="3"/>
  <c r="D4" i="3"/>
  <c r="C4" i="3"/>
  <c r="P1" i="3" l="1"/>
  <c r="V16" i="2"/>
  <c r="R16" i="2"/>
  <c r="O16" i="2"/>
  <c r="L16" i="2"/>
  <c r="I16" i="2"/>
  <c r="F16" i="2"/>
  <c r="C16" i="2"/>
  <c r="V15" i="2"/>
  <c r="R15" i="2"/>
  <c r="O15" i="2"/>
  <c r="L15" i="2"/>
  <c r="I15" i="2"/>
  <c r="F15" i="2"/>
  <c r="C15" i="2"/>
  <c r="V14" i="2"/>
  <c r="R14" i="2"/>
  <c r="O14" i="2"/>
  <c r="L14" i="2"/>
  <c r="I14" i="2"/>
  <c r="F14" i="2"/>
  <c r="C14" i="2"/>
  <c r="V13" i="2"/>
  <c r="R13" i="2"/>
  <c r="O13" i="2"/>
  <c r="L13" i="2"/>
  <c r="I13" i="2"/>
  <c r="F13" i="2"/>
  <c r="C13" i="2"/>
  <c r="V12" i="2"/>
  <c r="R12" i="2"/>
  <c r="O12" i="2"/>
  <c r="L12" i="2"/>
  <c r="I12" i="2"/>
  <c r="F12" i="2"/>
  <c r="C12" i="2"/>
  <c r="V11" i="2"/>
  <c r="R11" i="2"/>
  <c r="O11" i="2"/>
  <c r="L11" i="2"/>
  <c r="I11" i="2"/>
  <c r="F11" i="2"/>
  <c r="C11" i="2"/>
  <c r="V10" i="2"/>
  <c r="R10" i="2"/>
  <c r="O10" i="2"/>
  <c r="L10" i="2"/>
  <c r="I10" i="2"/>
  <c r="F10" i="2"/>
  <c r="C10" i="2"/>
  <c r="V9" i="2"/>
  <c r="R9" i="2"/>
  <c r="O9" i="2"/>
  <c r="L9" i="2"/>
  <c r="I9" i="2"/>
  <c r="F9" i="2"/>
  <c r="C9" i="2"/>
  <c r="V8" i="2"/>
  <c r="R8" i="2"/>
  <c r="O8" i="2"/>
  <c r="L8" i="2"/>
  <c r="I8" i="2"/>
  <c r="F8" i="2"/>
  <c r="C8" i="2"/>
  <c r="V7" i="2"/>
  <c r="R7" i="2"/>
  <c r="O7" i="2"/>
  <c r="L7" i="2"/>
  <c r="I7" i="2"/>
  <c r="F7" i="2"/>
  <c r="C7" i="2"/>
  <c r="V6" i="2"/>
  <c r="R6" i="2"/>
  <c r="O6" i="2"/>
  <c r="L6" i="2"/>
  <c r="I6" i="2"/>
  <c r="F6" i="2"/>
  <c r="C6" i="2"/>
  <c r="V5" i="2"/>
  <c r="R5" i="2"/>
  <c r="O5" i="2"/>
  <c r="L5" i="2"/>
  <c r="I5" i="2"/>
  <c r="F5" i="2"/>
  <c r="C5" i="2"/>
  <c r="V4" i="2"/>
  <c r="R4" i="2"/>
  <c r="O4" i="2"/>
  <c r="L4" i="2"/>
  <c r="I4" i="2"/>
  <c r="F4" i="2"/>
  <c r="C4" i="2"/>
  <c r="V3" i="2"/>
  <c r="R3" i="2"/>
  <c r="O3" i="2"/>
  <c r="L3" i="2"/>
  <c r="I3" i="2"/>
  <c r="F3" i="2"/>
  <c r="C3" i="2"/>
</calcChain>
</file>

<file path=xl/sharedStrings.xml><?xml version="1.0" encoding="utf-8"?>
<sst xmlns="http://schemas.openxmlformats.org/spreadsheetml/2006/main" count="490" uniqueCount="139">
  <si>
    <t>Étiquettes de lignes</t>
  </si>
  <si>
    <t>Total général</t>
  </si>
  <si>
    <t>Tiers</t>
  </si>
  <si>
    <t>Type de pièce</t>
  </si>
  <si>
    <t>Job :</t>
  </si>
  <si>
    <t>Utilisateur :</t>
  </si>
  <si>
    <t>Date :</t>
  </si>
  <si>
    <t>Pièce</t>
  </si>
  <si>
    <t>Job</t>
  </si>
  <si>
    <t>Utilisateur</t>
  </si>
  <si>
    <t>Date</t>
  </si>
  <si>
    <t>Valeurs</t>
  </si>
  <si>
    <t>Etablissement</t>
  </si>
  <si>
    <t>Libellé réduit établissement</t>
  </si>
  <si>
    <t>Critère de rupture 2</t>
  </si>
  <si>
    <t>Libellé critère de rupture 2</t>
  </si>
  <si>
    <t>Critère de rupture 3</t>
  </si>
  <si>
    <t>Libellé critère de rupture 3</t>
  </si>
  <si>
    <t>Critére de rupture 4</t>
  </si>
  <si>
    <t>Libellé critère de rupture 4</t>
  </si>
  <si>
    <t>Critère de rupture 5</t>
  </si>
  <si>
    <t>Libellé critère de rupture 5</t>
  </si>
  <si>
    <t>Critère de rupture 6</t>
  </si>
  <si>
    <t>Libellé critère de rupture 6</t>
  </si>
  <si>
    <t>Numéro échéance pièce</t>
  </si>
  <si>
    <t>Libellé réduit du tiers</t>
  </si>
  <si>
    <t>Montant en référence colonne 1</t>
  </si>
  <si>
    <t>Montant en référence colonne 2</t>
  </si>
  <si>
    <t>Montant en référence colonne 3</t>
  </si>
  <si>
    <t>Montant en référence colonne 4</t>
  </si>
  <si>
    <t>Montant en référence colonne 5</t>
  </si>
  <si>
    <t>Montant en référence colonne 6</t>
  </si>
  <si>
    <t>Montant en référence colonne 7</t>
  </si>
  <si>
    <t>Montant en référence colonne 8</t>
  </si>
  <si>
    <t>Montant en référence colonne 9</t>
  </si>
  <si>
    <t>Montant en référence colonne 10</t>
  </si>
  <si>
    <t>Montant en référence colonne 11</t>
  </si>
  <si>
    <t>Montant en référence colonne 12</t>
  </si>
  <si>
    <t>Montant en référence colonne 13</t>
  </si>
  <si>
    <t>Montant en référence colonne 14</t>
  </si>
  <si>
    <t>Montant en référence colonne 15</t>
  </si>
  <si>
    <t>Somme de Montant en référence colonne 1</t>
  </si>
  <si>
    <t>Somme de Montant en référence colonne 2</t>
  </si>
  <si>
    <t>Somme de Montant en référence colonne 3</t>
  </si>
  <si>
    <t>Somme de Montant en référence colonne 4</t>
  </si>
  <si>
    <t>Somme de Montant en référence colonne 5</t>
  </si>
  <si>
    <t>Somme de Montant en référence colonne 6</t>
  </si>
  <si>
    <t>Somme de Montant en référence colonne 7</t>
  </si>
  <si>
    <t>Somme de Montant en référence colonne 8</t>
  </si>
  <si>
    <t>Somme de Montant en référence colonne 9</t>
  </si>
  <si>
    <t>Somme de Montant en référence colonne 10</t>
  </si>
  <si>
    <t>Somme de Montant en référence colonne 11</t>
  </si>
  <si>
    <t>Somme de Montant en référence colonne 12</t>
  </si>
  <si>
    <t>Somme de Montant en référence colonne 13</t>
  </si>
  <si>
    <t>Somme de Montant en référence colonne 14</t>
  </si>
  <si>
    <t>Somme de Montant en référence colonne 15</t>
  </si>
  <si>
    <t>Etablissement et libellé</t>
  </si>
  <si>
    <t>Critère et libellé rupture 2</t>
  </si>
  <si>
    <t>Critère et libellé rupture 3</t>
  </si>
  <si>
    <t>Critère et libellé rupture 4</t>
  </si>
  <si>
    <t>Critère et libellé rupture 5</t>
  </si>
  <si>
    <t>Critère et libellé rupture 6</t>
  </si>
  <si>
    <t>Colonne 1 Ligne 1</t>
  </si>
  <si>
    <t>Colonne 1 Ligne 2</t>
  </si>
  <si>
    <t>Colonne 2 Ligne 1</t>
  </si>
  <si>
    <t>Colonne 2 Ligne 2</t>
  </si>
  <si>
    <t>Colonne 3 Ligne 1</t>
  </si>
  <si>
    <t>Colonne 3 Ligne 2</t>
  </si>
  <si>
    <t>Colonne 4 Ligne 1</t>
  </si>
  <si>
    <t>Colonne 4 Ligne 2</t>
  </si>
  <si>
    <t>Colonne 5 Ligne 1</t>
  </si>
  <si>
    <t>Colonne 5 Ligne 2</t>
  </si>
  <si>
    <t>Colonne 6 Ligne 1</t>
  </si>
  <si>
    <t>Colonne 6 Ligne 2</t>
  </si>
  <si>
    <t>Colonne 7 Ligne 1</t>
  </si>
  <si>
    <t>Colonne 7 Ligne 2</t>
  </si>
  <si>
    <t>Colonne 8 Ligne 1</t>
  </si>
  <si>
    <t>Colonne 8 Ligne 2</t>
  </si>
  <si>
    <t>Colonne 9 Ligne 1</t>
  </si>
  <si>
    <t>Colonne 9 Ligne 2</t>
  </si>
  <si>
    <t>Colonne 10 Ligne 1</t>
  </si>
  <si>
    <t>Colonne 10 Ligne 2</t>
  </si>
  <si>
    <t>Colonne 11 Ligne 1</t>
  </si>
  <si>
    <t>Colonne 11 Ligne 2</t>
  </si>
  <si>
    <t>Colonne 12 Ligne 1</t>
  </si>
  <si>
    <t>Colonne 12 Ligne 2</t>
  </si>
  <si>
    <t>Colonne 13 Ligne 1</t>
  </si>
  <si>
    <t>Colonne 13 Ligne 2</t>
  </si>
  <si>
    <t>Colonne 14 Ligne 1</t>
  </si>
  <si>
    <t>Colonne 14 Ligne 2</t>
  </si>
  <si>
    <t>Colonne 15 Ligne 1</t>
  </si>
  <si>
    <t>Colonne 15 Ligne 2</t>
  </si>
  <si>
    <t>Edition des pièces ventilées par date</t>
  </si>
  <si>
    <t>Pièce - Échéance - Type</t>
  </si>
  <si>
    <t>IND</t>
  </si>
  <si>
    <t>Qualiac</t>
  </si>
  <si>
    <t>411100</t>
  </si>
  <si>
    <t>Clients - Ventes</t>
  </si>
  <si>
    <t>CL0001</t>
  </si>
  <si>
    <t>Agence GRANET</t>
  </si>
  <si>
    <t>FC11000094</t>
  </si>
  <si>
    <t>FC</t>
  </si>
  <si>
    <t>-&gt; 31-01-2012</t>
  </si>
  <si>
    <t>-&gt; 29-02-2012</t>
  </si>
  <si>
    <t>-&gt; 31-03-2012</t>
  </si>
  <si>
    <t>-&gt; 30-04-2012</t>
  </si>
  <si>
    <t>-&gt; 31-05-2012</t>
  </si>
  <si>
    <t>-&gt; 30-06-2012</t>
  </si>
  <si>
    <t>-&gt; 31-07-2012</t>
  </si>
  <si>
    <t>-&gt; 31-08-2012</t>
  </si>
  <si>
    <t>-&gt; 30-09-2012</t>
  </si>
  <si>
    <t>-&gt; 31-10-2012</t>
  </si>
  <si>
    <t>-&gt; 30-11-2012</t>
  </si>
  <si>
    <t>-&gt; 31-12-2012</t>
  </si>
  <si>
    <t>Total 1 à 6</t>
  </si>
  <si>
    <t>Total 7 à 12</t>
  </si>
  <si>
    <t>Total 1 à 12</t>
  </si>
  <si>
    <t>306372</t>
  </si>
  <si>
    <t>PR</t>
  </si>
  <si>
    <t>02/03/2016</t>
  </si>
  <si>
    <t>FC12001288</t>
  </si>
  <si>
    <t>FC12001369</t>
  </si>
  <si>
    <t>FC12001370</t>
  </si>
  <si>
    <t>FC12001371</t>
  </si>
  <si>
    <t>FC12001364</t>
  </si>
  <si>
    <t>FC12000105</t>
  </si>
  <si>
    <t>FC12001276</t>
  </si>
  <si>
    <t>FC12001282</t>
  </si>
  <si>
    <t>FC12001311</t>
  </si>
  <si>
    <t>FC12001363</t>
  </si>
  <si>
    <t>CL0002</t>
  </si>
  <si>
    <t>Agence RONGIERS</t>
  </si>
  <si>
    <t>FC12001372</t>
  </si>
  <si>
    <t>FC12001280</t>
  </si>
  <si>
    <t>FC12001281</t>
  </si>
  <si>
    <t>IND - Qualiac</t>
  </si>
  <si>
    <t>411100 - Clients - Ventes</t>
  </si>
  <si>
    <t>CL0001 - Agence GRANET</t>
  </si>
  <si>
    <t>CL0002 - Agence RONGIERS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</si>
</sst>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theme="4" tint="0.7998901333658864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NumberFormat="1"/>
    <xf numFmtId="4" fontId="0" fillId="0" borderId="0" xfId="0" applyNumberFormat="1"/>
    <xf numFmtId="0" fontId="0" fillId="0" borderId="0" xfId="0" applyNumberFormat="1" applyFont="1" applyBorder="1"/>
    <xf numFmtId="1" fontId="0" fillId="0" borderId="0" xfId="0" applyNumberFormat="1"/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4" fontId="0" fillId="0" borderId="0" xfId="0" applyNumberFormat="1" applyFill="1" applyAlignment="1">
      <alignment horizontal="right" indent="1"/>
    </xf>
    <xf numFmtId="0" fontId="0" fillId="0" borderId="0" xfId="0" applyFill="1" applyAlignment="1">
      <alignment horizontal="left" indent="2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indent="1"/>
    </xf>
    <xf numFmtId="0" fontId="0" fillId="0" borderId="0" xfId="0" applyFill="1" applyAlignment="1"/>
    <xf numFmtId="4" fontId="0" fillId="0" borderId="6" xfId="0" applyNumberFormat="1" applyFill="1" applyBorder="1" applyAlignment="1">
      <alignment horizontal="right" inden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81">
    <dxf>
      <alignment horizontal="right" indent="1" readingOrder="0"/>
    </dxf>
    <dxf>
      <alignment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medium">
          <color indexed="64"/>
        </left>
      </border>
    </dxf>
    <dxf>
      <alignment horizontal="right" indent="1" readingOrder="0"/>
    </dxf>
    <dxf>
      <alignment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indent="1" readingOrder="0"/>
    </dxf>
    <dxf>
      <alignment horizontal="right" indent="1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4" tint="0.39994506668294322"/>
        </patternFill>
      </fill>
      <border>
        <bottom/>
      </border>
    </dxf>
    <dxf>
      <border>
        <right style="medium">
          <color auto="1"/>
        </right>
        <vertical/>
        <horizontal style="thin">
          <color auto="1"/>
        </horizontal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80"/>
      <tableStyleElement type="totalRow" dxfId="79"/>
      <tableStyleElement type="firstColumn" dxfId="78"/>
      <tableStyleElement type="firstRowSubheading" dxfId="77"/>
      <tableStyleElement type="secondRowSubheading" dxfId="76"/>
      <tableStyleElement type="thirdRowSubheading" dxfId="7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436.521533564817" createdVersion="5" refreshedVersion="5" minRefreshableVersion="3" recordCount="15">
  <cacheSource type="worksheet">
    <worksheetSource ref="A2:AM999987" sheet="Donnees"/>
  </cacheSource>
  <cacheFields count="39">
    <cacheField name="Etablissement" numFmtId="0">
      <sharedItems containsBlank="1"/>
    </cacheField>
    <cacheField name="Libellé réduit établissement" numFmtId="0">
      <sharedItems containsBlank="1"/>
    </cacheField>
    <cacheField name="Etablissement et libellé" numFmtId="0">
      <sharedItems containsBlank="1" count="6">
        <s v="IND - Qualiac"/>
        <m/>
        <s v="" u="1"/>
        <s v=" - " u="1"/>
        <s v="XXX - xxx" u="1"/>
        <s v="IND - ind" u="1"/>
      </sharedItems>
    </cacheField>
    <cacheField name="Critère de rupture 2" numFmtId="0">
      <sharedItems containsBlank="1"/>
    </cacheField>
    <cacheField name="Libellé critère de rupture 2" numFmtId="0">
      <sharedItems containsBlank="1"/>
    </cacheField>
    <cacheField name="Critère et libellé rupture 2" numFmtId="0">
      <sharedItems containsBlank="1" count="7">
        <s v="411100 - Clients - Ventes"/>
        <m/>
        <s v=" -" u="1"/>
        <s v=" - " u="1"/>
        <s v="ZZ - " u="1"/>
        <s v="test - " u="1"/>
        <s v="sdfsdf" u="1"/>
      </sharedItems>
    </cacheField>
    <cacheField name="Critère de rupture 3" numFmtId="0">
      <sharedItems containsBlank="1"/>
    </cacheField>
    <cacheField name="Libellé critère de rupture 3" numFmtId="0">
      <sharedItems containsBlank="1"/>
    </cacheField>
    <cacheField name="Critère et libellé rupture 3" numFmtId="0">
      <sharedItems containsBlank="1" count="7">
        <s v="CL0001 - Agence GRANET"/>
        <s v="CL0002 - Agence RONGIERS"/>
        <m/>
        <s v=" -" u="1"/>
        <s v=" - " u="1"/>
        <s v="ZZ - " u="1"/>
        <s v="sdfsdf" u="1"/>
      </sharedItems>
    </cacheField>
    <cacheField name="Critére de rupture 4" numFmtId="0">
      <sharedItems containsNonDate="0" containsString="0" containsBlank="1"/>
    </cacheField>
    <cacheField name="Libellé critère de rupture 4" numFmtId="0">
      <sharedItems containsNonDate="0" containsString="0" containsBlank="1"/>
    </cacheField>
    <cacheField name="Critère et libellé rupture 4" numFmtId="0">
      <sharedItems containsBlank="1"/>
    </cacheField>
    <cacheField name="Critère de rupture 5" numFmtId="0">
      <sharedItems containsNonDate="0" containsString="0" containsBlank="1"/>
    </cacheField>
    <cacheField name="Libellé critère de rupture 5" numFmtId="0">
      <sharedItems containsNonDate="0" containsString="0" containsBlank="1"/>
    </cacheField>
    <cacheField name="Critère et libellé rupture 5" numFmtId="0">
      <sharedItems containsBlank="1"/>
    </cacheField>
    <cacheField name="Critère de rupture 6" numFmtId="0">
      <sharedItems containsNonDate="0" containsString="0" containsBlank="1"/>
    </cacheField>
    <cacheField name="Libellé critère de rupture 6" numFmtId="0">
      <sharedItems containsNonDate="0" containsString="0" containsBlank="1"/>
    </cacheField>
    <cacheField name="Critère et libellé rupture 6" numFmtId="0">
      <sharedItems containsBlank="1"/>
    </cacheField>
    <cacheField name="Pièce" numFmtId="0">
      <sharedItems containsBlank="1"/>
    </cacheField>
    <cacheField name="Numéro échéance pièce" numFmtId="1">
      <sharedItems containsString="0" containsBlank="1" containsNumber="1" containsInteger="1" minValue="1" maxValue="1"/>
    </cacheField>
    <cacheField name="Type de pièce" numFmtId="0">
      <sharedItems containsBlank="1"/>
    </cacheField>
    <cacheField name="Pièce - Échéance - Type" numFmtId="0">
      <sharedItems containsBlank="1"/>
    </cacheField>
    <cacheField name="Tiers" numFmtId="0">
      <sharedItems containsBlank="1"/>
    </cacheField>
    <cacheField name="Libellé réduit du tiers" numFmtId="0">
      <sharedItems containsBlank="1"/>
    </cacheField>
    <cacheField name="Montant en référence colonne 1" numFmtId="4">
      <sharedItems containsString="0" containsBlank="1" containsNumber="1" minValue="0" maxValue="878.92"/>
    </cacheField>
    <cacheField name="Montant en référence colonne 2" numFmtId="4">
      <sharedItems containsString="0" containsBlank="1" containsNumber="1" containsInteger="1" minValue="0" maxValue="0"/>
    </cacheField>
    <cacheField name="Montant en référence colonne 3" numFmtId="4">
      <sharedItems containsString="0" containsBlank="1" containsNumber="1" containsInteger="1" minValue="0" maxValue="0"/>
    </cacheField>
    <cacheField name="Montant en référence colonne 4" numFmtId="4">
      <sharedItems containsString="0" containsBlank="1" containsNumber="1" containsInteger="1" minValue="0" maxValue="12000"/>
    </cacheField>
    <cacheField name="Montant en référence colonne 5" numFmtId="4">
      <sharedItems containsString="0" containsBlank="1" containsNumber="1" containsInteger="1" minValue="0" maxValue="0"/>
    </cacheField>
    <cacheField name="Montant en référence colonne 6" numFmtId="4">
      <sharedItems containsString="0" containsBlank="1" containsNumber="1" containsInteger="1" minValue="0" maxValue="12480"/>
    </cacheField>
    <cacheField name="Montant en référence colonne 7" numFmtId="4">
      <sharedItems containsString="0" containsBlank="1" containsNumber="1" minValue="0" maxValue="1852"/>
    </cacheField>
    <cacheField name="Montant en référence colonne 8" numFmtId="4">
      <sharedItems containsString="0" containsBlank="1" containsNumber="1" minValue="0" maxValue="1574.28"/>
    </cacheField>
    <cacheField name="Montant en référence colonne 9" numFmtId="4">
      <sharedItems containsString="0" containsBlank="1" containsNumber="1" containsInteger="1" minValue="0" maxValue="8871"/>
    </cacheField>
    <cacheField name="Montant en référence colonne 10" numFmtId="4">
      <sharedItems containsString="0" containsBlank="1" containsNumber="1" containsInteger="1" minValue="0" maxValue="7426"/>
    </cacheField>
    <cacheField name="Montant en référence colonne 11" numFmtId="4">
      <sharedItems containsString="0" containsBlank="1" containsNumber="1" minValue="0" maxValue="1125.73"/>
    </cacheField>
    <cacheField name="Montant en référence colonne 12" numFmtId="4">
      <sharedItems containsString="0" containsBlank="1" containsNumber="1" containsInteger="1" minValue="0" maxValue="0"/>
    </cacheField>
    <cacheField name="Montant en référence colonne 13" numFmtId="4">
      <sharedItems containsString="0" containsBlank="1" containsNumber="1" minValue="0" maxValue="12480"/>
    </cacheField>
    <cacheField name="Montant en référence colonne 14" numFmtId="4">
      <sharedItems containsString="0" containsBlank="1" containsNumber="1" minValue="0" maxValue="8871"/>
    </cacheField>
    <cacheField name="Montant en référence colonne 15" numFmtId="4">
      <sharedItems containsString="0" containsBlank="1" containsNumber="1" minValue="0" maxValue="124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IND"/>
    <s v="Qualiac"/>
    <x v="0"/>
    <s v="411100"/>
    <s v="Clients - Ventes"/>
    <x v="0"/>
    <s v="CL0001"/>
    <s v="Agence GRANET"/>
    <x v="0"/>
    <m/>
    <m/>
    <s v=" - "/>
    <m/>
    <m/>
    <s v=" - "/>
    <m/>
    <m/>
    <s v=" - "/>
    <s v="FC11000094"/>
    <n v="1"/>
    <s v="FC"/>
    <s v="FC11000094 1 FC"/>
    <s v="CL0001"/>
    <s v="Agence GRANET"/>
    <n v="878.92"/>
    <n v="0"/>
    <n v="0"/>
    <n v="0"/>
    <n v="0"/>
    <n v="0"/>
    <n v="0"/>
    <n v="0"/>
    <n v="0"/>
    <n v="0"/>
    <n v="0"/>
    <n v="0"/>
    <n v="878.92"/>
    <n v="0"/>
    <n v="878.92"/>
  </r>
  <r>
    <s v="IND"/>
    <s v="Qualiac"/>
    <x v="0"/>
    <s v="411100"/>
    <s v="Clients - Ventes"/>
    <x v="0"/>
    <s v="CL0001"/>
    <s v="Agence GRANET"/>
    <x v="0"/>
    <m/>
    <m/>
    <s v=" - "/>
    <m/>
    <m/>
    <s v=" - "/>
    <m/>
    <m/>
    <s v=" - "/>
    <s v="FC12001288"/>
    <n v="1"/>
    <s v="FC"/>
    <s v="FC12001288 1 FC"/>
    <s v="CL0001"/>
    <s v="Agence GRANET"/>
    <n v="0"/>
    <n v="0"/>
    <n v="0"/>
    <n v="0"/>
    <n v="0"/>
    <n v="2000"/>
    <n v="0"/>
    <n v="0"/>
    <n v="0"/>
    <n v="0"/>
    <n v="0"/>
    <n v="0"/>
    <n v="2000"/>
    <n v="0"/>
    <n v="2000"/>
  </r>
  <r>
    <s v="IND"/>
    <s v="Qualiac"/>
    <x v="0"/>
    <s v="411100"/>
    <s v="Clients - Ventes"/>
    <x v="0"/>
    <s v="CL0001"/>
    <s v="Agence GRANET"/>
    <x v="0"/>
    <m/>
    <m/>
    <s v=" - "/>
    <m/>
    <m/>
    <s v=" - "/>
    <m/>
    <m/>
    <s v=" - "/>
    <s v="FC12001369"/>
    <n v="1"/>
    <s v="FC"/>
    <s v="FC12001369 1 FC"/>
    <s v="CL0001"/>
    <s v="Agence GRANET"/>
    <n v="0"/>
    <n v="0"/>
    <n v="0"/>
    <n v="1900"/>
    <n v="0"/>
    <n v="0"/>
    <n v="0"/>
    <n v="0"/>
    <n v="0"/>
    <n v="0"/>
    <n v="0"/>
    <n v="0"/>
    <n v="1900"/>
    <n v="0"/>
    <n v="1900"/>
  </r>
  <r>
    <s v="IND"/>
    <s v="Qualiac"/>
    <x v="0"/>
    <s v="411100"/>
    <s v="Clients - Ventes"/>
    <x v="0"/>
    <s v="CL0001"/>
    <s v="Agence GRANET"/>
    <x v="0"/>
    <m/>
    <m/>
    <s v=" - "/>
    <m/>
    <m/>
    <s v=" - "/>
    <m/>
    <m/>
    <s v=" - "/>
    <s v="FC12001370"/>
    <n v="1"/>
    <s v="FC"/>
    <s v="FC12001370 1 FC"/>
    <s v="CL0001"/>
    <s v="Agence GRANET"/>
    <n v="0"/>
    <n v="0"/>
    <n v="0"/>
    <n v="12000"/>
    <n v="0"/>
    <n v="0"/>
    <n v="0"/>
    <n v="0"/>
    <n v="0"/>
    <n v="0"/>
    <n v="0"/>
    <n v="0"/>
    <n v="12000"/>
    <n v="0"/>
    <n v="12000"/>
  </r>
  <r>
    <s v="IND"/>
    <s v="Qualiac"/>
    <x v="0"/>
    <s v="411100"/>
    <s v="Clients - Ventes"/>
    <x v="0"/>
    <s v="CL0001"/>
    <s v="Agence GRANET"/>
    <x v="0"/>
    <m/>
    <m/>
    <s v=" - "/>
    <m/>
    <m/>
    <s v=" - "/>
    <m/>
    <m/>
    <s v=" - "/>
    <s v="FC12001371"/>
    <n v="1"/>
    <s v="FC"/>
    <s v="FC12001371 1 FC"/>
    <s v="CL0001"/>
    <s v="Agence GRANET"/>
    <n v="0"/>
    <n v="0"/>
    <n v="0"/>
    <n v="8000"/>
    <n v="0"/>
    <n v="0"/>
    <n v="0"/>
    <n v="0"/>
    <n v="0"/>
    <n v="0"/>
    <n v="0"/>
    <n v="0"/>
    <n v="8000"/>
    <n v="0"/>
    <n v="8000"/>
  </r>
  <r>
    <s v="IND"/>
    <s v="Qualiac"/>
    <x v="0"/>
    <s v="411100"/>
    <s v="Clients - Ventes"/>
    <x v="0"/>
    <s v="CL0001"/>
    <s v="Agence GRANET"/>
    <x v="0"/>
    <m/>
    <m/>
    <s v=" - "/>
    <m/>
    <m/>
    <s v=" - "/>
    <m/>
    <m/>
    <s v=" - "/>
    <s v="FC12001364"/>
    <n v="1"/>
    <s v="FC"/>
    <s v="FC12001364 1 FC"/>
    <s v="CL0001"/>
    <s v="Agence GRANET"/>
    <n v="0"/>
    <n v="0"/>
    <n v="0"/>
    <n v="0"/>
    <n v="0"/>
    <n v="12480"/>
    <n v="0"/>
    <n v="0"/>
    <n v="0"/>
    <n v="0"/>
    <n v="0"/>
    <n v="0"/>
    <n v="12480"/>
    <n v="0"/>
    <n v="12480"/>
  </r>
  <r>
    <s v="IND"/>
    <s v="Qualiac"/>
    <x v="0"/>
    <s v="411100"/>
    <s v="Clients - Ventes"/>
    <x v="0"/>
    <s v="CL0001"/>
    <s v="Agence GRANET"/>
    <x v="0"/>
    <m/>
    <m/>
    <s v=" - "/>
    <m/>
    <m/>
    <s v=" - "/>
    <m/>
    <m/>
    <s v=" - "/>
    <s v="FC12000105"/>
    <n v="1"/>
    <s v="FC"/>
    <s v="FC12000105 1 FC"/>
    <s v="CL0001"/>
    <s v="Agence GRANET"/>
    <n v="0"/>
    <n v="0"/>
    <n v="0"/>
    <n v="0"/>
    <n v="0"/>
    <n v="0"/>
    <n v="1408.11"/>
    <n v="0"/>
    <n v="0"/>
    <n v="0"/>
    <n v="0"/>
    <n v="0"/>
    <n v="0"/>
    <n v="1408.11"/>
    <n v="1408.11"/>
  </r>
  <r>
    <s v="IND"/>
    <s v="Qualiac"/>
    <x v="0"/>
    <s v="411100"/>
    <s v="Clients - Ventes"/>
    <x v="0"/>
    <s v="CL0001"/>
    <s v="Agence GRANET"/>
    <x v="0"/>
    <m/>
    <m/>
    <s v=" - "/>
    <m/>
    <m/>
    <s v=" - "/>
    <m/>
    <m/>
    <s v=" - "/>
    <s v="FC12001276"/>
    <n v="1"/>
    <s v="FC"/>
    <s v="FC12001276 1 FC"/>
    <s v="CL0001"/>
    <s v="Agence GRANET"/>
    <n v="0"/>
    <n v="0"/>
    <n v="0"/>
    <n v="0"/>
    <n v="0"/>
    <n v="0"/>
    <n v="0"/>
    <n v="1574.28"/>
    <n v="0"/>
    <n v="0"/>
    <n v="0"/>
    <n v="0"/>
    <n v="0"/>
    <n v="1574.28"/>
    <n v="1574.28"/>
  </r>
  <r>
    <s v="IND"/>
    <s v="Qualiac"/>
    <x v="0"/>
    <s v="411100"/>
    <s v="Clients - Ventes"/>
    <x v="0"/>
    <s v="CL0001"/>
    <s v="Agence GRANET"/>
    <x v="0"/>
    <m/>
    <m/>
    <s v=" - "/>
    <m/>
    <m/>
    <s v=" - "/>
    <m/>
    <m/>
    <s v=" - "/>
    <s v="FC12001282"/>
    <n v="1"/>
    <s v="FC"/>
    <s v="FC12001282 1 FC"/>
    <s v="CL0001"/>
    <s v="Agence GRANET"/>
    <n v="0"/>
    <n v="0"/>
    <n v="0"/>
    <n v="0"/>
    <n v="0"/>
    <n v="0"/>
    <n v="0"/>
    <n v="0"/>
    <n v="8871"/>
    <n v="0"/>
    <n v="0"/>
    <n v="0"/>
    <n v="0"/>
    <n v="8871"/>
    <n v="8871"/>
  </r>
  <r>
    <s v="IND"/>
    <s v="Qualiac"/>
    <x v="0"/>
    <s v="411100"/>
    <s v="Clients - Ventes"/>
    <x v="0"/>
    <s v="CL0001"/>
    <s v="Agence GRANET"/>
    <x v="0"/>
    <m/>
    <m/>
    <s v=" - "/>
    <m/>
    <m/>
    <s v=" - "/>
    <m/>
    <m/>
    <s v=" - "/>
    <s v="FC12001311"/>
    <n v="1"/>
    <s v="FC"/>
    <s v="FC12001311 1 FC"/>
    <s v="CL0001"/>
    <s v="Agence GRANET"/>
    <n v="0"/>
    <n v="0"/>
    <n v="0"/>
    <n v="0"/>
    <n v="0"/>
    <n v="0"/>
    <n v="0"/>
    <n v="0"/>
    <n v="0"/>
    <n v="0"/>
    <n v="1125.73"/>
    <n v="0"/>
    <n v="0"/>
    <n v="1125.73"/>
    <n v="1125.73"/>
  </r>
  <r>
    <s v="IND"/>
    <s v="Qualiac"/>
    <x v="0"/>
    <s v="411100"/>
    <s v="Clients - Ventes"/>
    <x v="0"/>
    <s v="CL0001"/>
    <s v="Agence GRANET"/>
    <x v="0"/>
    <m/>
    <m/>
    <s v=" - "/>
    <m/>
    <m/>
    <s v=" - "/>
    <m/>
    <m/>
    <s v=" - "/>
    <s v="FC12001363"/>
    <n v="1"/>
    <s v="FC"/>
    <s v="FC12001363 1 FC"/>
    <s v="CL0001"/>
    <s v="Agence GRANET"/>
    <n v="0"/>
    <n v="0"/>
    <n v="0"/>
    <n v="0"/>
    <n v="0"/>
    <n v="0"/>
    <n v="0"/>
    <n v="0"/>
    <n v="0"/>
    <n v="0"/>
    <n v="0"/>
    <n v="0"/>
    <n v="0"/>
    <n v="0"/>
    <n v="0"/>
  </r>
  <r>
    <s v="IND"/>
    <s v="Qualiac"/>
    <x v="0"/>
    <s v="411100"/>
    <s v="Clients - Ventes"/>
    <x v="0"/>
    <s v="CL0002"/>
    <s v="Agence RONGIERS"/>
    <x v="1"/>
    <m/>
    <m/>
    <s v=" - "/>
    <m/>
    <m/>
    <s v=" - "/>
    <m/>
    <m/>
    <s v=" - "/>
    <s v="FC12001372"/>
    <n v="1"/>
    <s v="FC"/>
    <s v="FC12001372 1 FC"/>
    <s v="CL0002"/>
    <s v="Agence RONGIERS"/>
    <n v="0"/>
    <n v="0"/>
    <n v="0"/>
    <n v="5000"/>
    <n v="0"/>
    <n v="0"/>
    <n v="0"/>
    <n v="0"/>
    <n v="0"/>
    <n v="0"/>
    <n v="0"/>
    <n v="0"/>
    <n v="5000"/>
    <n v="0"/>
    <n v="5000"/>
  </r>
  <r>
    <s v="IND"/>
    <s v="Qualiac"/>
    <x v="0"/>
    <s v="411100"/>
    <s v="Clients - Ventes"/>
    <x v="0"/>
    <s v="CL0002"/>
    <s v="Agence RONGIERS"/>
    <x v="1"/>
    <m/>
    <m/>
    <s v=" - "/>
    <m/>
    <m/>
    <s v=" - "/>
    <m/>
    <m/>
    <s v=" - "/>
    <s v="FC12001280"/>
    <n v="1"/>
    <s v="FC"/>
    <s v="FC12001280 1 FC"/>
    <s v="CL0002"/>
    <s v="Agence RONGIERS"/>
    <n v="0"/>
    <n v="0"/>
    <n v="0"/>
    <n v="0"/>
    <n v="0"/>
    <n v="0"/>
    <n v="1852"/>
    <n v="0"/>
    <n v="0"/>
    <n v="0"/>
    <n v="0"/>
    <n v="0"/>
    <n v="0"/>
    <n v="1852"/>
    <n v="1852"/>
  </r>
  <r>
    <s v="IND"/>
    <s v="Qualiac"/>
    <x v="0"/>
    <s v="411100"/>
    <s v="Clients - Ventes"/>
    <x v="0"/>
    <s v="CL0002"/>
    <s v="Agence RONGIERS"/>
    <x v="1"/>
    <m/>
    <m/>
    <s v=" - "/>
    <m/>
    <m/>
    <s v=" - "/>
    <m/>
    <m/>
    <s v=" - "/>
    <s v="FC12001281"/>
    <n v="1"/>
    <s v="FC"/>
    <s v="FC12001281 1 FC"/>
    <s v="CL0002"/>
    <s v="Agence RONGIERS"/>
    <n v="0"/>
    <n v="0"/>
    <n v="0"/>
    <n v="0"/>
    <n v="0"/>
    <n v="0"/>
    <n v="0"/>
    <n v="0"/>
    <n v="0"/>
    <n v="7426"/>
    <n v="0"/>
    <n v="0"/>
    <n v="0"/>
    <n v="7426"/>
    <n v="7426"/>
  </r>
  <r>
    <m/>
    <m/>
    <x v="1"/>
    <m/>
    <m/>
    <x v="1"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7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B6:Q12" firstHeaderRow="1" firstDataRow="2" firstDataCol="1"/>
  <pivotFields count="39">
    <pivotField showAll="0"/>
    <pivotField compact="0" outline="0" showAll="0" defaultSubtotal="0"/>
    <pivotField axis="axisRow" showAll="0">
      <items count="7">
        <item m="1" x="4"/>
        <item x="1"/>
        <item m="1" x="3"/>
        <item m="1" x="2"/>
        <item m="1" x="5"/>
        <item x="0"/>
        <item t="default"/>
      </items>
    </pivotField>
    <pivotField showAll="0"/>
    <pivotField compact="0" outline="0" showAll="0" defaultSubtotal="0"/>
    <pivotField axis="axisRow" showAll="0">
      <items count="8">
        <item m="1" x="3"/>
        <item x="1"/>
        <item m="1" x="6"/>
        <item m="1" x="2"/>
        <item m="1" x="4"/>
        <item m="1" x="5"/>
        <item x="0"/>
        <item t="default"/>
      </items>
    </pivotField>
    <pivotField showAll="0"/>
    <pivotField compact="0" outline="0" showAll="0" defaultSubtotal="0"/>
    <pivotField axis="axisRow" showAll="0">
      <items count="8">
        <item m="1" x="4"/>
        <item x="2"/>
        <item m="1" x="6"/>
        <item m="1" x="3"/>
        <item m="1" x="5"/>
        <item x="0"/>
        <item x="1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 defaultSubtotal="0"/>
    <pivotField compact="0" outline="0" showAll="0" sortType="ascending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</pivotFields>
  <rowFields count="3">
    <field x="2"/>
    <field x="5"/>
    <field x="8"/>
  </rowFields>
  <rowItems count="5">
    <i>
      <x v="5"/>
    </i>
    <i r="1">
      <x v="6"/>
    </i>
    <i r="2">
      <x v="5"/>
    </i>
    <i r="2">
      <x v="6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Somme de Montant en référence colonne 1" fld="24" baseField="4" baseItem="0" numFmtId="4"/>
    <dataField name="Somme de Montant en référence colonne 2" fld="25" baseField="4" baseItem="0" numFmtId="4"/>
    <dataField name="Somme de Montant en référence colonne 3" fld="26" baseField="4" baseItem="0" numFmtId="4"/>
    <dataField name="Somme de Montant en référence colonne 4" fld="27" baseField="4" baseItem="0" numFmtId="4"/>
    <dataField name="Somme de Montant en référence colonne 5" fld="28" baseField="4" baseItem="0" numFmtId="4"/>
    <dataField name="Somme de Montant en référence colonne 6" fld="29" baseField="4" baseItem="0" numFmtId="4"/>
    <dataField name="Somme de Montant en référence colonne 7" fld="30" baseField="4" baseItem="0" numFmtId="4"/>
    <dataField name="Somme de Montant en référence colonne 8" fld="31" baseField="4" baseItem="0" numFmtId="4"/>
    <dataField name="Somme de Montant en référence colonne 9" fld="32" baseField="4" baseItem="0" numFmtId="4"/>
    <dataField name="Somme de Montant en référence colonne 10" fld="33" baseField="4" baseItem="0" numFmtId="4"/>
    <dataField name="Somme de Montant en référence colonne 11" fld="34" baseField="4" baseItem="0" numFmtId="4"/>
    <dataField name="Somme de Montant en référence colonne 12" fld="35" baseField="4" baseItem="0" numFmtId="4"/>
    <dataField name="Somme de Montant en référence colonne 13" fld="36" baseField="4" baseItem="0" numFmtId="4"/>
    <dataField name="Somme de Montant en référence colonne 14" fld="37" baseField="4" baseItem="0" numFmtId="4"/>
    <dataField name="Somme de Montant en référence colonne 15" fld="38" baseField="4" baseItem="0" numFmtId="4"/>
  </dataFields>
  <formats count="25">
    <format dxfId="74">
      <pivotArea outline="0" collapsedLevelsAreSubtotals="1" fieldPosition="0"/>
    </format>
    <format dxfId="73">
      <pivotArea dataOnly="0" labelOnly="1" grandRow="1" outline="0" fieldPosition="0"/>
    </format>
    <format dxfId="72">
      <pivotArea outline="0" fieldPosition="0">
        <references count="1">
          <reference field="4294967294" count="1">
            <x v="3"/>
          </reference>
        </references>
      </pivotArea>
    </format>
    <format dxfId="71">
      <pivotArea outline="0" fieldPosition="0">
        <references count="1">
          <reference field="4294967294" count="1">
            <x v="0"/>
          </reference>
        </references>
      </pivotArea>
    </format>
    <format dxfId="70">
      <pivotArea outline="0" fieldPosition="0">
        <references count="1">
          <reference field="4294967294" count="1">
            <x v="1"/>
          </reference>
        </references>
      </pivotArea>
    </format>
    <format dxfId="69">
      <pivotArea outline="0" fieldPosition="0">
        <references count="1">
          <reference field="4294967294" count="1">
            <x v="2"/>
          </reference>
        </references>
      </pivotArea>
    </format>
    <format dxfId="68">
      <pivotArea outline="0" fieldPosition="0">
        <references count="1">
          <reference field="4294967294" count="1">
            <x v="4"/>
          </reference>
        </references>
      </pivotArea>
    </format>
    <format dxfId="67">
      <pivotArea outline="0" fieldPosition="0">
        <references count="1">
          <reference field="4294967294" count="1">
            <x v="5"/>
          </reference>
        </references>
      </pivotArea>
    </format>
    <format dxfId="66">
      <pivotArea outline="0" fieldPosition="0">
        <references count="1">
          <reference field="4294967294" count="1"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outline="0" fieldPosition="0">
        <references count="1">
          <reference field="4294967294" count="1">
            <x v="8"/>
          </reference>
        </references>
      </pivotArea>
    </format>
    <format dxfId="63">
      <pivotArea outline="0" fieldPosition="0">
        <references count="1">
          <reference field="4294967294" count="1">
            <x v="9"/>
          </reference>
        </references>
      </pivotArea>
    </format>
    <format dxfId="62">
      <pivotArea outline="0" fieldPosition="0">
        <references count="1">
          <reference field="4294967294" count="1">
            <x v="10"/>
          </reference>
        </references>
      </pivotArea>
    </format>
    <format dxfId="61">
      <pivotArea outline="0" fieldPosition="0">
        <references count="1">
          <reference field="4294967294" count="1">
            <x v="11"/>
          </reference>
        </references>
      </pivotArea>
    </format>
    <format dxfId="60">
      <pivotArea outline="0" fieldPosition="0">
        <references count="1">
          <reference field="4294967294" count="1">
            <x v="12"/>
          </reference>
        </references>
      </pivotArea>
    </format>
    <format dxfId="59">
      <pivotArea outline="0" fieldPosition="0">
        <references count="1">
          <reference field="4294967294" count="1">
            <x v="13"/>
          </reference>
        </references>
      </pivotArea>
    </format>
    <format dxfId="58">
      <pivotArea outline="0" fieldPosition="0">
        <references count="1">
          <reference field="4294967294" count="1">
            <x v="14"/>
          </reference>
        </references>
      </pivotArea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dataOnly="0" labelOnly="1" fieldPosition="0">
        <references count="1">
          <reference field="2" count="1">
            <x v="4"/>
          </reference>
        </references>
      </pivotArea>
    </format>
    <format dxfId="54">
      <pivotArea dataOnly="0" labelOnly="1" grandRow="1" outline="0" fieldPosition="0"/>
    </format>
    <format dxfId="53">
      <pivotArea dataOnly="0" labelOnly="1" fieldPosition="0">
        <references count="2">
          <reference field="2" count="1" selected="0">
            <x v="4"/>
          </reference>
          <reference field="5" count="1">
            <x v="0"/>
          </reference>
        </references>
      </pivotArea>
    </format>
    <format dxfId="52">
      <pivotArea dataOnly="0" labelOnly="1" outline="0" fieldPosition="0">
        <references count="3">
          <reference field="2" count="1" selected="0">
            <x v="4"/>
          </reference>
          <reference field="5" count="1" selected="0">
            <x v="0"/>
          </reference>
          <reference field="8" count="1">
            <x v="0"/>
          </reference>
        </references>
      </pivotArea>
    </format>
    <format dxfId="51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50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2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5"/>
  <sheetViews>
    <sheetView showGridLines="0" tabSelected="1" zoomScale="80" zoomScaleNormal="80" workbookViewId="0"/>
  </sheetViews>
  <sheetFormatPr baseColWidth="10" defaultRowHeight="15" x14ac:dyDescent="0.25"/>
  <cols>
    <col min="1" max="1" width="3.28515625" style="8" customWidth="1" collapsed="1"/>
    <col min="2" max="2" width="34.5703125" style="8" customWidth="1" collapsed="1"/>
    <col min="3" max="17" width="16.7109375" style="8" customWidth="1" collapsed="1"/>
    <col min="18" max="16384" width="11.42578125" style="8" collapsed="1"/>
  </cols>
  <sheetData>
    <row r="1" spans="2:17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" t="str">
        <f>CONCATENATE("Edité au : ",Donnees!F1)</f>
        <v>Edité au : 02/03/2016</v>
      </c>
      <c r="Q1" s="13"/>
    </row>
    <row r="2" spans="2:17" x14ac:dyDescent="0.25">
      <c r="B2" s="20" t="s">
        <v>92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2:17" ht="15.75" thickBot="1" x14ac:dyDescent="0.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2:17" ht="15" customHeight="1" x14ac:dyDescent="0.25">
      <c r="B4" s="22"/>
      <c r="C4" s="18" t="str">
        <f>CONCATENATE(Donnees!AN3,CHAR(10),Donnees!AO3)</f>
        <v xml:space="preserve">-&gt; 31-01-2012
</v>
      </c>
      <c r="D4" s="24" t="str">
        <f>CONCATENATE(Donnees!AP3,CHAR(10),Donnees!AQ3)</f>
        <v xml:space="preserve">-&gt; 29-02-2012
</v>
      </c>
      <c r="E4" s="24" t="str">
        <f>CONCATENATE(Donnees!AR3,CHAR(10),Donnees!AS3)</f>
        <v xml:space="preserve">-&gt; 31-03-2012
</v>
      </c>
      <c r="F4" s="24" t="str">
        <f>CONCATENATE(Donnees!AT3,CHAR(10),Donnees!AU3)</f>
        <v xml:space="preserve">-&gt; 30-04-2012
</v>
      </c>
      <c r="G4" s="24" t="str">
        <f>CONCATENATE(Donnees!AV3,CHAR(10),Donnees!AW3)</f>
        <v xml:space="preserve">-&gt; 31-05-2012
</v>
      </c>
      <c r="H4" s="24" t="str">
        <f>CONCATENATE(Donnees!AX3,CHAR(10),Donnees!AY3)</f>
        <v xml:space="preserve">-&gt; 30-06-2012
</v>
      </c>
      <c r="I4" s="24" t="str">
        <f>CONCATENATE(Donnees!AZ3,CHAR(10),Donnees!BA3)</f>
        <v xml:space="preserve">-&gt; 31-07-2012
</v>
      </c>
      <c r="J4" s="24" t="str">
        <f>CONCATENATE(Donnees!BB3,CHAR(10),Donnees!BC3)</f>
        <v xml:space="preserve">-&gt; 31-08-2012
</v>
      </c>
      <c r="K4" s="24" t="str">
        <f>CONCATENATE(Donnees!BD3,CHAR(10),Donnees!BE3)</f>
        <v xml:space="preserve">-&gt; 30-09-2012
</v>
      </c>
      <c r="L4" s="24" t="str">
        <f>CONCATENATE(Donnees!BF3,CHAR(10),Donnees!BG3)</f>
        <v xml:space="preserve">-&gt; 31-10-2012
</v>
      </c>
      <c r="M4" s="24" t="str">
        <f>CONCATENATE(Donnees!BH3,CHAR(10),Donnees!BI3)</f>
        <v xml:space="preserve">-&gt; 30-11-2012
</v>
      </c>
      <c r="N4" s="24" t="str">
        <f>CONCATENATE(Donnees!BJ3,CHAR(10),Donnees!BK3)</f>
        <v xml:space="preserve">-&gt; 31-12-2012
</v>
      </c>
      <c r="O4" s="26" t="str">
        <f>CONCATENATE(Donnees!BL3,CHAR(10),Donnees!BM3)</f>
        <v xml:space="preserve">Total 1 à 6
</v>
      </c>
      <c r="P4" s="26" t="str">
        <f>CONCATENATE(Donnees!BN3,CHAR(10),Donnees!BO3)</f>
        <v xml:space="preserve">Total 7 à 12
</v>
      </c>
      <c r="Q4" s="15" t="str">
        <f>CONCATENATE(Donnees!BP3,CHAR(10),Donnees!BQ3)</f>
        <v xml:space="preserve">Total 1 à 12
</v>
      </c>
    </row>
    <row r="5" spans="2:17" ht="15.75" thickBot="1" x14ac:dyDescent="0.3">
      <c r="B5" s="23"/>
      <c r="C5" s="1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7"/>
      <c r="P5" s="27"/>
      <c r="Q5" s="16"/>
    </row>
    <row r="6" spans="2:17" ht="15" hidden="1" customHeight="1" x14ac:dyDescent="0.25">
      <c r="C6" s="8" t="s">
        <v>11</v>
      </c>
    </row>
    <row r="7" spans="2:17" hidden="1" x14ac:dyDescent="0.25">
      <c r="B7" s="8" t="s">
        <v>0</v>
      </c>
      <c r="C7" s="8" t="s">
        <v>41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47</v>
      </c>
      <c r="J7" s="8" t="s">
        <v>48</v>
      </c>
      <c r="K7" s="8" t="s">
        <v>49</v>
      </c>
      <c r="L7" s="8" t="s">
        <v>50</v>
      </c>
      <c r="M7" s="8" t="s">
        <v>51</v>
      </c>
      <c r="N7" s="8" t="s">
        <v>52</v>
      </c>
      <c r="O7" s="8" t="s">
        <v>53</v>
      </c>
      <c r="P7" s="8" t="s">
        <v>54</v>
      </c>
      <c r="Q7" s="8" t="s">
        <v>55</v>
      </c>
    </row>
    <row r="8" spans="2:17" x14ac:dyDescent="0.25">
      <c r="B8" s="7" t="s">
        <v>135</v>
      </c>
      <c r="C8" s="9">
        <v>878.92</v>
      </c>
      <c r="D8" s="9">
        <v>0</v>
      </c>
      <c r="E8" s="9">
        <v>0</v>
      </c>
      <c r="F8" s="9">
        <v>26900</v>
      </c>
      <c r="G8" s="9">
        <v>0</v>
      </c>
      <c r="H8" s="9">
        <v>14480</v>
      </c>
      <c r="I8" s="9">
        <v>3260.1099999999997</v>
      </c>
      <c r="J8" s="9">
        <v>1574.28</v>
      </c>
      <c r="K8" s="9">
        <v>8871</v>
      </c>
      <c r="L8" s="9">
        <v>7426</v>
      </c>
      <c r="M8" s="9">
        <v>1125.73</v>
      </c>
      <c r="N8" s="9">
        <v>0</v>
      </c>
      <c r="O8" s="9">
        <v>42258.92</v>
      </c>
      <c r="P8" s="9">
        <v>22257.119999999999</v>
      </c>
      <c r="Q8" s="9">
        <v>64516.04</v>
      </c>
    </row>
    <row r="9" spans="2:17" x14ac:dyDescent="0.25">
      <c r="B9" s="12" t="s">
        <v>136</v>
      </c>
      <c r="C9" s="9">
        <v>878.92</v>
      </c>
      <c r="D9" s="9">
        <v>0</v>
      </c>
      <c r="E9" s="9">
        <v>0</v>
      </c>
      <c r="F9" s="9">
        <v>26900</v>
      </c>
      <c r="G9" s="9">
        <v>0</v>
      </c>
      <c r="H9" s="9">
        <v>14480</v>
      </c>
      <c r="I9" s="9">
        <v>3260.1099999999997</v>
      </c>
      <c r="J9" s="9">
        <v>1574.28</v>
      </c>
      <c r="K9" s="9">
        <v>8871</v>
      </c>
      <c r="L9" s="9">
        <v>7426</v>
      </c>
      <c r="M9" s="9">
        <v>1125.73</v>
      </c>
      <c r="N9" s="9">
        <v>0</v>
      </c>
      <c r="O9" s="9">
        <v>42258.92</v>
      </c>
      <c r="P9" s="9">
        <v>22257.119999999999</v>
      </c>
      <c r="Q9" s="9">
        <v>64516.04</v>
      </c>
    </row>
    <row r="10" spans="2:17" x14ac:dyDescent="0.25">
      <c r="B10" s="10" t="s">
        <v>137</v>
      </c>
      <c r="C10" s="9">
        <v>878.92</v>
      </c>
      <c r="D10" s="9">
        <v>0</v>
      </c>
      <c r="E10" s="9">
        <v>0</v>
      </c>
      <c r="F10" s="9">
        <v>21900</v>
      </c>
      <c r="G10" s="9">
        <v>0</v>
      </c>
      <c r="H10" s="9">
        <v>14480</v>
      </c>
      <c r="I10" s="9">
        <v>1408.11</v>
      </c>
      <c r="J10" s="9">
        <v>1574.28</v>
      </c>
      <c r="K10" s="9">
        <v>8871</v>
      </c>
      <c r="L10" s="9">
        <v>0</v>
      </c>
      <c r="M10" s="9">
        <v>1125.73</v>
      </c>
      <c r="N10" s="9">
        <v>0</v>
      </c>
      <c r="O10" s="9">
        <v>37258.92</v>
      </c>
      <c r="P10" s="9">
        <v>12979.119999999999</v>
      </c>
      <c r="Q10" s="9">
        <v>50238.04</v>
      </c>
    </row>
    <row r="11" spans="2:17" x14ac:dyDescent="0.25">
      <c r="B11" s="10" t="s">
        <v>138</v>
      </c>
      <c r="C11" s="9">
        <v>0</v>
      </c>
      <c r="D11" s="9">
        <v>0</v>
      </c>
      <c r="E11" s="9">
        <v>0</v>
      </c>
      <c r="F11" s="9">
        <v>5000</v>
      </c>
      <c r="G11" s="9">
        <v>0</v>
      </c>
      <c r="H11" s="9">
        <v>0</v>
      </c>
      <c r="I11" s="9">
        <v>1852</v>
      </c>
      <c r="J11" s="9">
        <v>0</v>
      </c>
      <c r="K11" s="9">
        <v>0</v>
      </c>
      <c r="L11" s="9">
        <v>7426</v>
      </c>
      <c r="M11" s="9">
        <v>0</v>
      </c>
      <c r="N11" s="9">
        <v>0</v>
      </c>
      <c r="O11" s="9">
        <v>5000</v>
      </c>
      <c r="P11" s="9">
        <v>9278</v>
      </c>
      <c r="Q11" s="9">
        <v>14278</v>
      </c>
    </row>
    <row r="12" spans="2:17" x14ac:dyDescent="0.25">
      <c r="B12" s="12" t="s">
        <v>1</v>
      </c>
      <c r="C12" s="14">
        <v>878.92</v>
      </c>
      <c r="D12" s="9">
        <v>0</v>
      </c>
      <c r="E12" s="9">
        <v>0</v>
      </c>
      <c r="F12" s="9">
        <v>26900</v>
      </c>
      <c r="G12" s="9">
        <v>0</v>
      </c>
      <c r="H12" s="9">
        <v>14480</v>
      </c>
      <c r="I12" s="9">
        <v>3260.1099999999997</v>
      </c>
      <c r="J12" s="9">
        <v>1574.28</v>
      </c>
      <c r="K12" s="9">
        <v>8871</v>
      </c>
      <c r="L12" s="9">
        <v>7426</v>
      </c>
      <c r="M12" s="9">
        <v>1125.73</v>
      </c>
      <c r="N12" s="9">
        <v>0</v>
      </c>
      <c r="O12" s="9">
        <v>42258.92</v>
      </c>
      <c r="P12" s="9">
        <v>22257.119999999999</v>
      </c>
      <c r="Q12" s="9">
        <v>64516.04</v>
      </c>
    </row>
    <row r="13" spans="2:17" x14ac:dyDescent="0.25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2:17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2:17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</sheetData>
  <mergeCells count="19">
    <mergeCell ref="K4:K5"/>
    <mergeCell ref="O4:O5"/>
    <mergeCell ref="P4:P5"/>
    <mergeCell ref="Q4:Q5"/>
    <mergeCell ref="B1:O1"/>
    <mergeCell ref="C4:C5"/>
    <mergeCell ref="B2:Q2"/>
    <mergeCell ref="B3:Q3"/>
    <mergeCell ref="B4:B5"/>
    <mergeCell ref="I4:I5"/>
    <mergeCell ref="G4:G5"/>
    <mergeCell ref="H4:H5"/>
    <mergeCell ref="L4:L5"/>
    <mergeCell ref="M4:M5"/>
    <mergeCell ref="N4:N5"/>
    <mergeCell ref="D4:D5"/>
    <mergeCell ref="E4:E5"/>
    <mergeCell ref="F4:F5"/>
    <mergeCell ref="J4:J5"/>
  </mergeCells>
  <pageMargins left="0.7" right="0.7" top="0.75" bottom="0.75" header="0.3" footer="0.3"/>
  <pageSetup paperSize="9" scale="4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6"/>
  <sheetViews>
    <sheetView workbookViewId="0"/>
  </sheetViews>
  <sheetFormatPr baseColWidth="10" defaultRowHeight="15" x14ac:dyDescent="0.25"/>
  <cols>
    <col min="1" max="1" width="13.5703125" style="1" bestFit="1" customWidth="1" collapsed="1"/>
    <col min="2" max="2" width="26.42578125" style="1" bestFit="1" customWidth="1" collapsed="1"/>
    <col min="3" max="3" width="22.28515625" style="1" bestFit="1" customWidth="1" collapsed="1"/>
    <col min="4" max="4" width="18.5703125" style="1" bestFit="1" customWidth="1" collapsed="1"/>
    <col min="5" max="5" width="24.85546875" style="1" bestFit="1" customWidth="1" collapsed="1"/>
    <col min="6" max="6" width="24.42578125" style="1" bestFit="1" customWidth="1" collapsed="1"/>
    <col min="7" max="7" width="18.5703125" style="1" bestFit="1" customWidth="1" collapsed="1"/>
    <col min="8" max="8" width="24.85546875" style="1" bestFit="1" customWidth="1" collapsed="1"/>
    <col min="9" max="9" width="24.85546875" style="1" customWidth="1" collapsed="1"/>
    <col min="10" max="10" width="18.5703125" style="1" bestFit="1" customWidth="1" collapsed="1"/>
    <col min="11" max="11" width="24.85546875" style="1" bestFit="1" customWidth="1" collapsed="1"/>
    <col min="12" max="12" width="24.85546875" style="1" customWidth="1" collapsed="1"/>
    <col min="13" max="13" width="18.5703125" style="1" bestFit="1" customWidth="1" collapsed="1"/>
    <col min="14" max="14" width="24.85546875" style="1" bestFit="1" customWidth="1" collapsed="1"/>
    <col min="15" max="15" width="24.85546875" style="1" customWidth="1" collapsed="1"/>
    <col min="16" max="16" width="18.5703125" style="1" bestFit="1" customWidth="1" collapsed="1"/>
    <col min="17" max="17" width="24.85546875" style="1" bestFit="1" customWidth="1" collapsed="1"/>
    <col min="18" max="18" width="24.85546875" style="1" customWidth="1" collapsed="1"/>
    <col min="19" max="19" width="5.85546875" style="1" bestFit="1" customWidth="1" collapsed="1"/>
    <col min="20" max="20" width="22.7109375" style="4" bestFit="1" customWidth="1" collapsed="1"/>
    <col min="21" max="21" width="13.28515625" style="1" bestFit="1" customWidth="1" collapsed="1"/>
    <col min="22" max="22" width="21.85546875" style="1" bestFit="1" customWidth="1" collapsed="1"/>
    <col min="23" max="23" width="5.28515625" style="1" bestFit="1" customWidth="1" collapsed="1"/>
    <col min="24" max="24" width="20.140625" style="1" bestFit="1" customWidth="1" collapsed="1"/>
    <col min="25" max="33" width="29.85546875" style="2" bestFit="1" customWidth="1" collapsed="1"/>
    <col min="34" max="39" width="30.85546875" style="2" bestFit="1" customWidth="1" collapsed="1"/>
    <col min="40" max="40" width="16.5703125" style="2" bestFit="1" customWidth="1" collapsed="1"/>
    <col min="41" max="57" width="16.5703125" style="1" bestFit="1" customWidth="1" collapsed="1"/>
    <col min="58" max="69" width="17.5703125" style="1" bestFit="1" customWidth="1" collapsed="1"/>
    <col min="70" max="72" width="11.42578125" style="1" hidden="1" customWidth="1" collapsed="1"/>
    <col min="73" max="16384" width="11.42578125" style="1" collapsed="1"/>
  </cols>
  <sheetData>
    <row r="1" spans="1:73" x14ac:dyDescent="0.25">
      <c r="A1" s="1" t="s">
        <v>4</v>
      </c>
      <c r="B1" s="1" t="str">
        <f>BR3</f>
        <v>306372</v>
      </c>
      <c r="C1" s="1" t="s">
        <v>5</v>
      </c>
      <c r="D1" s="1" t="str">
        <f>BS3</f>
        <v>PR</v>
      </c>
      <c r="E1" s="1" t="s">
        <v>6</v>
      </c>
      <c r="F1" s="1" t="str">
        <f>BT3</f>
        <v>02/03/2016</v>
      </c>
      <c r="T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73" s="3" customFormat="1" ht="15" customHeight="1" x14ac:dyDescent="0.25">
      <c r="A2" s="1" t="s">
        <v>12</v>
      </c>
      <c r="B2" s="1" t="s">
        <v>13</v>
      </c>
      <c r="C2" s="1" t="s">
        <v>56</v>
      </c>
      <c r="D2" s="1" t="s">
        <v>14</v>
      </c>
      <c r="E2" s="1" t="s">
        <v>15</v>
      </c>
      <c r="F2" s="1" t="s">
        <v>57</v>
      </c>
      <c r="G2" s="1" t="s">
        <v>16</v>
      </c>
      <c r="H2" s="1" t="s">
        <v>17</v>
      </c>
      <c r="I2" s="1" t="s">
        <v>58</v>
      </c>
      <c r="J2" s="1" t="s">
        <v>18</v>
      </c>
      <c r="K2" s="1" t="s">
        <v>19</v>
      </c>
      <c r="L2" s="1" t="s">
        <v>59</v>
      </c>
      <c r="M2" s="1" t="s">
        <v>20</v>
      </c>
      <c r="N2" s="1" t="s">
        <v>21</v>
      </c>
      <c r="O2" s="1" t="s">
        <v>60</v>
      </c>
      <c r="P2" s="1" t="s">
        <v>22</v>
      </c>
      <c r="Q2" s="1" t="s">
        <v>23</v>
      </c>
      <c r="R2" s="1" t="s">
        <v>61</v>
      </c>
      <c r="S2" s="1" t="s">
        <v>7</v>
      </c>
      <c r="T2" s="1" t="s">
        <v>24</v>
      </c>
      <c r="U2" s="1" t="s">
        <v>3</v>
      </c>
      <c r="V2" s="1" t="s">
        <v>93</v>
      </c>
      <c r="W2" s="1" t="s">
        <v>2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  <c r="AF2" s="1" t="s">
        <v>33</v>
      </c>
      <c r="AG2" s="1" t="s">
        <v>34</v>
      </c>
      <c r="AH2" s="1" t="s">
        <v>35</v>
      </c>
      <c r="AI2" s="1" t="s">
        <v>36</v>
      </c>
      <c r="AJ2" s="1" t="s">
        <v>37</v>
      </c>
      <c r="AK2" s="1" t="s">
        <v>38</v>
      </c>
      <c r="AL2" s="1" t="s">
        <v>39</v>
      </c>
      <c r="AM2" s="1" t="s">
        <v>40</v>
      </c>
      <c r="AN2" s="1" t="s">
        <v>62</v>
      </c>
      <c r="AO2" s="1" t="s">
        <v>63</v>
      </c>
      <c r="AP2" s="3" t="s">
        <v>64</v>
      </c>
      <c r="AQ2" s="3" t="s">
        <v>65</v>
      </c>
      <c r="AR2" s="6" t="s">
        <v>66</v>
      </c>
      <c r="AS2" s="6" t="s">
        <v>67</v>
      </c>
      <c r="AT2" s="6" t="s">
        <v>68</v>
      </c>
      <c r="AU2" s="6" t="s">
        <v>69</v>
      </c>
      <c r="AV2" s="6" t="s">
        <v>70</v>
      </c>
      <c r="AW2" s="6" t="s">
        <v>71</v>
      </c>
      <c r="AX2" s="6" t="s">
        <v>72</v>
      </c>
      <c r="AY2" s="6" t="s">
        <v>73</v>
      </c>
      <c r="AZ2" s="6" t="s">
        <v>74</v>
      </c>
      <c r="BA2" s="6" t="s">
        <v>75</v>
      </c>
      <c r="BB2" s="6" t="s">
        <v>76</v>
      </c>
      <c r="BC2" s="6" t="s">
        <v>77</v>
      </c>
      <c r="BD2" s="6" t="s">
        <v>78</v>
      </c>
      <c r="BE2" s="6" t="s">
        <v>79</v>
      </c>
      <c r="BF2" s="6" t="s">
        <v>80</v>
      </c>
      <c r="BG2" s="6" t="s">
        <v>81</v>
      </c>
      <c r="BH2" s="6" t="s">
        <v>82</v>
      </c>
      <c r="BI2" s="6" t="s">
        <v>83</v>
      </c>
      <c r="BJ2" s="6" t="s">
        <v>84</v>
      </c>
      <c r="BK2" s="6" t="s">
        <v>85</v>
      </c>
      <c r="BL2" s="6" t="s">
        <v>86</v>
      </c>
      <c r="BM2" s="6" t="s">
        <v>87</v>
      </c>
      <c r="BN2" s="6" t="s">
        <v>88</v>
      </c>
      <c r="BO2" s="6" t="s">
        <v>89</v>
      </c>
      <c r="BP2" s="6" t="s">
        <v>90</v>
      </c>
      <c r="BQ2" s="6" t="s">
        <v>91</v>
      </c>
      <c r="BR2" s="5" t="s">
        <v>8</v>
      </c>
      <c r="BS2" s="5" t="s">
        <v>9</v>
      </c>
      <c r="BT2" s="5" t="s">
        <v>10</v>
      </c>
    </row>
    <row r="3" spans="1:73" x14ac:dyDescent="0.25">
      <c r="A3" t="s">
        <v>94</v>
      </c>
      <c r="B3" t="s">
        <v>95</v>
      </c>
      <c r="C3" s="1" t="str">
        <f t="shared" ref="C3:C16" si="0">CONCATENATE(A3," - ",B3)</f>
        <v>IND - Qualiac</v>
      </c>
      <c r="D3" t="s">
        <v>96</v>
      </c>
      <c r="E3" t="s">
        <v>97</v>
      </c>
      <c r="F3" s="1" t="str">
        <f t="shared" ref="F3:F16" si="1">CONCATENATE(D3," - ",E3)</f>
        <v>411100 - Clients - Ventes</v>
      </c>
      <c r="G3" t="s">
        <v>98</v>
      </c>
      <c r="H3" t="s">
        <v>99</v>
      </c>
      <c r="I3" s="1" t="str">
        <f t="shared" ref="I3:I16" si="2">CONCATENATE(G3," - ",H3)</f>
        <v>CL0001 - Agence GRANET</v>
      </c>
      <c r="J3"/>
      <c r="K3"/>
      <c r="L3" s="1" t="str">
        <f t="shared" ref="L3:L16" si="3">CONCATENATE(J3," - ",K3)</f>
        <v xml:space="preserve"> - </v>
      </c>
      <c r="M3"/>
      <c r="N3"/>
      <c r="O3" s="1" t="str">
        <f t="shared" ref="O3:O16" si="4">CONCATENATE(M3," - ",N3)</f>
        <v xml:space="preserve"> - </v>
      </c>
      <c r="P3"/>
      <c r="Q3"/>
      <c r="R3" s="1" t="str">
        <f t="shared" ref="R3:R16" si="5">CONCATENATE(P3," - ",Q3)</f>
        <v xml:space="preserve"> - </v>
      </c>
      <c r="S3" t="s">
        <v>100</v>
      </c>
      <c r="T3" s="4">
        <v>1</v>
      </c>
      <c r="U3" t="s">
        <v>101</v>
      </c>
      <c r="V3" s="1" t="str">
        <f t="shared" ref="V3:V16" si="6">CONCATENATE(S3," ",T3," ",U3)</f>
        <v>FC11000094 1 FC</v>
      </c>
      <c r="W3" t="s">
        <v>98</v>
      </c>
      <c r="X3" t="s">
        <v>99</v>
      </c>
      <c r="Y3" s="2">
        <v>878.92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878.92</v>
      </c>
      <c r="AL3" s="2">
        <v>0</v>
      </c>
      <c r="AM3" s="2">
        <v>878.92</v>
      </c>
      <c r="AN3" t="s">
        <v>102</v>
      </c>
      <c r="AO3"/>
      <c r="AP3" t="s">
        <v>103</v>
      </c>
      <c r="AQ3"/>
      <c r="AR3" t="s">
        <v>104</v>
      </c>
      <c r="AS3"/>
      <c r="AT3" t="s">
        <v>105</v>
      </c>
      <c r="AU3"/>
      <c r="AV3" t="s">
        <v>106</v>
      </c>
      <c r="AW3"/>
      <c r="AX3" t="s">
        <v>107</v>
      </c>
      <c r="AY3"/>
      <c r="AZ3" t="s">
        <v>108</v>
      </c>
      <c r="BA3"/>
      <c r="BB3" t="s">
        <v>109</v>
      </c>
      <c r="BC3"/>
      <c r="BD3" t="s">
        <v>110</v>
      </c>
      <c r="BE3"/>
      <c r="BF3" t="s">
        <v>111</v>
      </c>
      <c r="BG3"/>
      <c r="BH3" t="s">
        <v>112</v>
      </c>
      <c r="BI3"/>
      <c r="BJ3" t="s">
        <v>113</v>
      </c>
      <c r="BK3"/>
      <c r="BL3" t="s">
        <v>114</v>
      </c>
      <c r="BM3"/>
      <c r="BN3" t="s">
        <v>115</v>
      </c>
      <c r="BO3"/>
      <c r="BP3" t="s">
        <v>116</v>
      </c>
      <c r="BQ3"/>
      <c r="BR3" t="s">
        <v>117</v>
      </c>
      <c r="BS3" t="s">
        <v>118</v>
      </c>
      <c r="BT3" t="s">
        <v>119</v>
      </c>
      <c r="BU3"/>
    </row>
    <row r="4" spans="1:73" x14ac:dyDescent="0.25">
      <c r="A4" t="s">
        <v>94</v>
      </c>
      <c r="B4" t="s">
        <v>95</v>
      </c>
      <c r="C4" s="1" t="str">
        <f t="shared" si="0"/>
        <v>IND - Qualiac</v>
      </c>
      <c r="D4" t="s">
        <v>96</v>
      </c>
      <c r="E4" t="s">
        <v>97</v>
      </c>
      <c r="F4" s="1" t="str">
        <f t="shared" si="1"/>
        <v>411100 - Clients - Ventes</v>
      </c>
      <c r="G4" t="s">
        <v>98</v>
      </c>
      <c r="H4" t="s">
        <v>99</v>
      </c>
      <c r="I4" s="1" t="str">
        <f t="shared" si="2"/>
        <v>CL0001 - Agence GRANET</v>
      </c>
      <c r="J4"/>
      <c r="K4"/>
      <c r="L4" s="1" t="str">
        <f t="shared" si="3"/>
        <v xml:space="preserve"> - </v>
      </c>
      <c r="M4"/>
      <c r="N4"/>
      <c r="O4" s="1" t="str">
        <f t="shared" si="4"/>
        <v xml:space="preserve"> - </v>
      </c>
      <c r="P4"/>
      <c r="Q4"/>
      <c r="R4" s="1" t="str">
        <f t="shared" si="5"/>
        <v xml:space="preserve"> - </v>
      </c>
      <c r="S4" t="s">
        <v>120</v>
      </c>
      <c r="T4" s="4">
        <v>1</v>
      </c>
      <c r="U4" t="s">
        <v>101</v>
      </c>
      <c r="V4" s="1" t="str">
        <f t="shared" si="6"/>
        <v>FC12001288 1 FC</v>
      </c>
      <c r="W4" t="s">
        <v>98</v>
      </c>
      <c r="X4" t="s">
        <v>99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2000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2000</v>
      </c>
      <c r="AL4" s="2">
        <v>0</v>
      </c>
      <c r="AM4" s="2">
        <v>2000</v>
      </c>
      <c r="AN4" t="s">
        <v>102</v>
      </c>
      <c r="AO4"/>
      <c r="AP4" t="s">
        <v>103</v>
      </c>
      <c r="AQ4"/>
      <c r="AR4" t="s">
        <v>104</v>
      </c>
      <c r="AS4"/>
      <c r="AT4" t="s">
        <v>105</v>
      </c>
      <c r="AU4"/>
      <c r="AV4" t="s">
        <v>106</v>
      </c>
      <c r="AW4"/>
      <c r="AX4" t="s">
        <v>107</v>
      </c>
      <c r="AY4"/>
      <c r="AZ4" t="s">
        <v>108</v>
      </c>
      <c r="BA4"/>
      <c r="BB4" t="s">
        <v>109</v>
      </c>
      <c r="BC4"/>
      <c r="BD4" t="s">
        <v>110</v>
      </c>
      <c r="BE4"/>
      <c r="BF4" t="s">
        <v>111</v>
      </c>
      <c r="BG4"/>
      <c r="BH4" t="s">
        <v>112</v>
      </c>
      <c r="BI4"/>
      <c r="BJ4" t="s">
        <v>113</v>
      </c>
      <c r="BK4"/>
      <c r="BL4" t="s">
        <v>114</v>
      </c>
      <c r="BM4"/>
      <c r="BN4" t="s">
        <v>115</v>
      </c>
      <c r="BO4"/>
      <c r="BP4" t="s">
        <v>116</v>
      </c>
      <c r="BQ4"/>
      <c r="BR4" t="s">
        <v>117</v>
      </c>
      <c r="BS4" t="s">
        <v>118</v>
      </c>
      <c r="BT4" t="s">
        <v>119</v>
      </c>
      <c r="BU4"/>
    </row>
    <row r="5" spans="1:73" x14ac:dyDescent="0.25">
      <c r="A5" t="s">
        <v>94</v>
      </c>
      <c r="B5" t="s">
        <v>95</v>
      </c>
      <c r="C5" s="1" t="str">
        <f t="shared" si="0"/>
        <v>IND - Qualiac</v>
      </c>
      <c r="D5" t="s">
        <v>96</v>
      </c>
      <c r="E5" t="s">
        <v>97</v>
      </c>
      <c r="F5" s="1" t="str">
        <f t="shared" si="1"/>
        <v>411100 - Clients - Ventes</v>
      </c>
      <c r="G5" t="s">
        <v>98</v>
      </c>
      <c r="H5" t="s">
        <v>99</v>
      </c>
      <c r="I5" s="1" t="str">
        <f t="shared" si="2"/>
        <v>CL0001 - Agence GRANET</v>
      </c>
      <c r="J5"/>
      <c r="K5"/>
      <c r="L5" s="1" t="str">
        <f t="shared" si="3"/>
        <v xml:space="preserve"> - </v>
      </c>
      <c r="M5"/>
      <c r="N5"/>
      <c r="O5" s="1" t="str">
        <f t="shared" si="4"/>
        <v xml:space="preserve"> - </v>
      </c>
      <c r="P5"/>
      <c r="Q5"/>
      <c r="R5" s="1" t="str">
        <f t="shared" si="5"/>
        <v xml:space="preserve"> - </v>
      </c>
      <c r="S5" t="s">
        <v>121</v>
      </c>
      <c r="T5" s="4">
        <v>1</v>
      </c>
      <c r="U5" t="s">
        <v>101</v>
      </c>
      <c r="V5" s="1" t="str">
        <f t="shared" si="6"/>
        <v>FC12001369 1 FC</v>
      </c>
      <c r="W5" t="s">
        <v>98</v>
      </c>
      <c r="X5" t="s">
        <v>99</v>
      </c>
      <c r="Y5" s="2">
        <v>0</v>
      </c>
      <c r="Z5" s="2">
        <v>0</v>
      </c>
      <c r="AA5" s="2">
        <v>0</v>
      </c>
      <c r="AB5" s="2">
        <v>1900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1900</v>
      </c>
      <c r="AL5" s="2">
        <v>0</v>
      </c>
      <c r="AM5" s="2">
        <v>1900</v>
      </c>
      <c r="AN5" t="s">
        <v>102</v>
      </c>
      <c r="AO5"/>
      <c r="AP5" t="s">
        <v>103</v>
      </c>
      <c r="AQ5"/>
      <c r="AR5" t="s">
        <v>104</v>
      </c>
      <c r="AS5"/>
      <c r="AT5" t="s">
        <v>105</v>
      </c>
      <c r="AU5"/>
      <c r="AV5" t="s">
        <v>106</v>
      </c>
      <c r="AW5"/>
      <c r="AX5" t="s">
        <v>107</v>
      </c>
      <c r="AY5"/>
      <c r="AZ5" t="s">
        <v>108</v>
      </c>
      <c r="BA5"/>
      <c r="BB5" t="s">
        <v>109</v>
      </c>
      <c r="BC5"/>
      <c r="BD5" t="s">
        <v>110</v>
      </c>
      <c r="BE5"/>
      <c r="BF5" t="s">
        <v>111</v>
      </c>
      <c r="BG5"/>
      <c r="BH5" t="s">
        <v>112</v>
      </c>
      <c r="BI5"/>
      <c r="BJ5" t="s">
        <v>113</v>
      </c>
      <c r="BK5"/>
      <c r="BL5" t="s">
        <v>114</v>
      </c>
      <c r="BM5"/>
      <c r="BN5" t="s">
        <v>115</v>
      </c>
      <c r="BO5"/>
      <c r="BP5" t="s">
        <v>116</v>
      </c>
      <c r="BQ5"/>
      <c r="BR5" t="s">
        <v>117</v>
      </c>
      <c r="BS5" t="s">
        <v>118</v>
      </c>
      <c r="BT5" t="s">
        <v>119</v>
      </c>
      <c r="BU5"/>
    </row>
    <row r="6" spans="1:73" x14ac:dyDescent="0.25">
      <c r="A6" t="s">
        <v>94</v>
      </c>
      <c r="B6" t="s">
        <v>95</v>
      </c>
      <c r="C6" s="1" t="str">
        <f t="shared" si="0"/>
        <v>IND - Qualiac</v>
      </c>
      <c r="D6" t="s">
        <v>96</v>
      </c>
      <c r="E6" t="s">
        <v>97</v>
      </c>
      <c r="F6" s="1" t="str">
        <f t="shared" si="1"/>
        <v>411100 - Clients - Ventes</v>
      </c>
      <c r="G6" t="s">
        <v>98</v>
      </c>
      <c r="H6" t="s">
        <v>99</v>
      </c>
      <c r="I6" s="1" t="str">
        <f t="shared" si="2"/>
        <v>CL0001 - Agence GRANET</v>
      </c>
      <c r="J6"/>
      <c r="K6"/>
      <c r="L6" s="1" t="str">
        <f t="shared" si="3"/>
        <v xml:space="preserve"> - </v>
      </c>
      <c r="M6"/>
      <c r="N6"/>
      <c r="O6" s="1" t="str">
        <f t="shared" si="4"/>
        <v xml:space="preserve"> - </v>
      </c>
      <c r="P6"/>
      <c r="Q6"/>
      <c r="R6" s="1" t="str">
        <f t="shared" si="5"/>
        <v xml:space="preserve"> - </v>
      </c>
      <c r="S6" t="s">
        <v>122</v>
      </c>
      <c r="T6" s="4">
        <v>1</v>
      </c>
      <c r="U6" t="s">
        <v>101</v>
      </c>
      <c r="V6" s="1" t="str">
        <f t="shared" si="6"/>
        <v>FC12001370 1 FC</v>
      </c>
      <c r="W6" t="s">
        <v>98</v>
      </c>
      <c r="X6" t="s">
        <v>99</v>
      </c>
      <c r="Y6" s="2">
        <v>0</v>
      </c>
      <c r="Z6" s="2">
        <v>0</v>
      </c>
      <c r="AA6" s="2">
        <v>0</v>
      </c>
      <c r="AB6" s="2">
        <v>12000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12000</v>
      </c>
      <c r="AL6" s="2">
        <v>0</v>
      </c>
      <c r="AM6" s="2">
        <v>12000</v>
      </c>
      <c r="AN6" t="s">
        <v>102</v>
      </c>
      <c r="AO6"/>
      <c r="AP6" t="s">
        <v>103</v>
      </c>
      <c r="AQ6"/>
      <c r="AR6" t="s">
        <v>104</v>
      </c>
      <c r="AS6"/>
      <c r="AT6" t="s">
        <v>105</v>
      </c>
      <c r="AU6"/>
      <c r="AV6" t="s">
        <v>106</v>
      </c>
      <c r="AW6"/>
      <c r="AX6" t="s">
        <v>107</v>
      </c>
      <c r="AY6"/>
      <c r="AZ6" t="s">
        <v>108</v>
      </c>
      <c r="BA6"/>
      <c r="BB6" t="s">
        <v>109</v>
      </c>
      <c r="BC6"/>
      <c r="BD6" t="s">
        <v>110</v>
      </c>
      <c r="BE6"/>
      <c r="BF6" t="s">
        <v>111</v>
      </c>
      <c r="BG6"/>
      <c r="BH6" t="s">
        <v>112</v>
      </c>
      <c r="BI6"/>
      <c r="BJ6" t="s">
        <v>113</v>
      </c>
      <c r="BK6"/>
      <c r="BL6" t="s">
        <v>114</v>
      </c>
      <c r="BM6"/>
      <c r="BN6" t="s">
        <v>115</v>
      </c>
      <c r="BO6"/>
      <c r="BP6" t="s">
        <v>116</v>
      </c>
      <c r="BQ6"/>
      <c r="BR6" t="s">
        <v>117</v>
      </c>
      <c r="BS6" t="s">
        <v>118</v>
      </c>
      <c r="BT6" t="s">
        <v>119</v>
      </c>
      <c r="BU6"/>
    </row>
    <row r="7" spans="1:73" x14ac:dyDescent="0.25">
      <c r="A7" t="s">
        <v>94</v>
      </c>
      <c r="B7" t="s">
        <v>95</v>
      </c>
      <c r="C7" s="1" t="str">
        <f t="shared" si="0"/>
        <v>IND - Qualiac</v>
      </c>
      <c r="D7" t="s">
        <v>96</v>
      </c>
      <c r="E7" t="s">
        <v>97</v>
      </c>
      <c r="F7" s="1" t="str">
        <f t="shared" si="1"/>
        <v>411100 - Clients - Ventes</v>
      </c>
      <c r="G7" t="s">
        <v>98</v>
      </c>
      <c r="H7" t="s">
        <v>99</v>
      </c>
      <c r="I7" s="1" t="str">
        <f t="shared" si="2"/>
        <v>CL0001 - Agence GRANET</v>
      </c>
      <c r="J7"/>
      <c r="K7"/>
      <c r="L7" s="1" t="str">
        <f t="shared" si="3"/>
        <v xml:space="preserve"> - </v>
      </c>
      <c r="M7"/>
      <c r="N7"/>
      <c r="O7" s="1" t="str">
        <f t="shared" si="4"/>
        <v xml:space="preserve"> - </v>
      </c>
      <c r="P7"/>
      <c r="Q7"/>
      <c r="R7" s="1" t="str">
        <f t="shared" si="5"/>
        <v xml:space="preserve"> - </v>
      </c>
      <c r="S7" t="s">
        <v>123</v>
      </c>
      <c r="T7" s="4">
        <v>1</v>
      </c>
      <c r="U7" t="s">
        <v>101</v>
      </c>
      <c r="V7" s="1" t="str">
        <f t="shared" si="6"/>
        <v>FC12001371 1 FC</v>
      </c>
      <c r="W7" t="s">
        <v>98</v>
      </c>
      <c r="X7" t="s">
        <v>99</v>
      </c>
      <c r="Y7" s="2">
        <v>0</v>
      </c>
      <c r="Z7" s="2">
        <v>0</v>
      </c>
      <c r="AA7" s="2">
        <v>0</v>
      </c>
      <c r="AB7" s="2">
        <v>8000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8000</v>
      </c>
      <c r="AL7" s="2">
        <v>0</v>
      </c>
      <c r="AM7" s="2">
        <v>8000</v>
      </c>
      <c r="AN7" t="s">
        <v>102</v>
      </c>
      <c r="AO7"/>
      <c r="AP7" t="s">
        <v>103</v>
      </c>
      <c r="AQ7"/>
      <c r="AR7" t="s">
        <v>104</v>
      </c>
      <c r="AS7"/>
      <c r="AT7" t="s">
        <v>105</v>
      </c>
      <c r="AU7"/>
      <c r="AV7" t="s">
        <v>106</v>
      </c>
      <c r="AW7"/>
      <c r="AX7" t="s">
        <v>107</v>
      </c>
      <c r="AY7"/>
      <c r="AZ7" t="s">
        <v>108</v>
      </c>
      <c r="BA7"/>
      <c r="BB7" t="s">
        <v>109</v>
      </c>
      <c r="BC7"/>
      <c r="BD7" t="s">
        <v>110</v>
      </c>
      <c r="BE7"/>
      <c r="BF7" t="s">
        <v>111</v>
      </c>
      <c r="BG7"/>
      <c r="BH7" t="s">
        <v>112</v>
      </c>
      <c r="BI7"/>
      <c r="BJ7" t="s">
        <v>113</v>
      </c>
      <c r="BK7"/>
      <c r="BL7" t="s">
        <v>114</v>
      </c>
      <c r="BM7"/>
      <c r="BN7" t="s">
        <v>115</v>
      </c>
      <c r="BO7"/>
      <c r="BP7" t="s">
        <v>116</v>
      </c>
      <c r="BQ7"/>
      <c r="BR7" t="s">
        <v>117</v>
      </c>
      <c r="BS7" t="s">
        <v>118</v>
      </c>
      <c r="BT7" t="s">
        <v>119</v>
      </c>
      <c r="BU7"/>
    </row>
    <row r="8" spans="1:73" x14ac:dyDescent="0.25">
      <c r="A8" t="s">
        <v>94</v>
      </c>
      <c r="B8" t="s">
        <v>95</v>
      </c>
      <c r="C8" s="1" t="str">
        <f t="shared" si="0"/>
        <v>IND - Qualiac</v>
      </c>
      <c r="D8" t="s">
        <v>96</v>
      </c>
      <c r="E8" t="s">
        <v>97</v>
      </c>
      <c r="F8" s="1" t="str">
        <f t="shared" si="1"/>
        <v>411100 - Clients - Ventes</v>
      </c>
      <c r="G8" t="s">
        <v>98</v>
      </c>
      <c r="H8" t="s">
        <v>99</v>
      </c>
      <c r="I8" s="1" t="str">
        <f t="shared" si="2"/>
        <v>CL0001 - Agence GRANET</v>
      </c>
      <c r="J8"/>
      <c r="K8"/>
      <c r="L8" s="1" t="str">
        <f t="shared" si="3"/>
        <v xml:space="preserve"> - </v>
      </c>
      <c r="M8"/>
      <c r="N8"/>
      <c r="O8" s="1" t="str">
        <f t="shared" si="4"/>
        <v xml:space="preserve"> - </v>
      </c>
      <c r="P8"/>
      <c r="Q8"/>
      <c r="R8" s="1" t="str">
        <f t="shared" si="5"/>
        <v xml:space="preserve"> - </v>
      </c>
      <c r="S8" t="s">
        <v>124</v>
      </c>
      <c r="T8" s="4">
        <v>1</v>
      </c>
      <c r="U8" t="s">
        <v>101</v>
      </c>
      <c r="V8" s="1" t="str">
        <f t="shared" si="6"/>
        <v>FC12001364 1 FC</v>
      </c>
      <c r="W8" t="s">
        <v>98</v>
      </c>
      <c r="X8" t="s">
        <v>99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12480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12480</v>
      </c>
      <c r="AL8" s="2">
        <v>0</v>
      </c>
      <c r="AM8" s="2">
        <v>12480</v>
      </c>
      <c r="AN8" t="s">
        <v>102</v>
      </c>
      <c r="AO8"/>
      <c r="AP8" t="s">
        <v>103</v>
      </c>
      <c r="AQ8"/>
      <c r="AR8" t="s">
        <v>104</v>
      </c>
      <c r="AS8"/>
      <c r="AT8" t="s">
        <v>105</v>
      </c>
      <c r="AU8"/>
      <c r="AV8" t="s">
        <v>106</v>
      </c>
      <c r="AW8"/>
      <c r="AX8" t="s">
        <v>107</v>
      </c>
      <c r="AY8"/>
      <c r="AZ8" t="s">
        <v>108</v>
      </c>
      <c r="BA8"/>
      <c r="BB8" t="s">
        <v>109</v>
      </c>
      <c r="BC8"/>
      <c r="BD8" t="s">
        <v>110</v>
      </c>
      <c r="BE8"/>
      <c r="BF8" t="s">
        <v>111</v>
      </c>
      <c r="BG8"/>
      <c r="BH8" t="s">
        <v>112</v>
      </c>
      <c r="BI8"/>
      <c r="BJ8" t="s">
        <v>113</v>
      </c>
      <c r="BK8"/>
      <c r="BL8" t="s">
        <v>114</v>
      </c>
      <c r="BM8"/>
      <c r="BN8" t="s">
        <v>115</v>
      </c>
      <c r="BO8"/>
      <c r="BP8" t="s">
        <v>116</v>
      </c>
      <c r="BQ8"/>
      <c r="BR8" t="s">
        <v>117</v>
      </c>
      <c r="BS8" t="s">
        <v>118</v>
      </c>
      <c r="BT8" t="s">
        <v>119</v>
      </c>
      <c r="BU8"/>
    </row>
    <row r="9" spans="1:73" x14ac:dyDescent="0.25">
      <c r="A9" t="s">
        <v>94</v>
      </c>
      <c r="B9" t="s">
        <v>95</v>
      </c>
      <c r="C9" s="1" t="str">
        <f t="shared" si="0"/>
        <v>IND - Qualiac</v>
      </c>
      <c r="D9" t="s">
        <v>96</v>
      </c>
      <c r="E9" t="s">
        <v>97</v>
      </c>
      <c r="F9" s="1" t="str">
        <f t="shared" si="1"/>
        <v>411100 - Clients - Ventes</v>
      </c>
      <c r="G9" t="s">
        <v>98</v>
      </c>
      <c r="H9" t="s">
        <v>99</v>
      </c>
      <c r="I9" s="1" t="str">
        <f t="shared" si="2"/>
        <v>CL0001 - Agence GRANET</v>
      </c>
      <c r="J9"/>
      <c r="K9"/>
      <c r="L9" s="1" t="str">
        <f t="shared" si="3"/>
        <v xml:space="preserve"> - </v>
      </c>
      <c r="M9"/>
      <c r="N9"/>
      <c r="O9" s="1" t="str">
        <f t="shared" si="4"/>
        <v xml:space="preserve"> - </v>
      </c>
      <c r="P9"/>
      <c r="Q9"/>
      <c r="R9" s="1" t="str">
        <f t="shared" si="5"/>
        <v xml:space="preserve"> - </v>
      </c>
      <c r="S9" t="s">
        <v>125</v>
      </c>
      <c r="T9" s="4">
        <v>1</v>
      </c>
      <c r="U9" t="s">
        <v>101</v>
      </c>
      <c r="V9" s="1" t="str">
        <f t="shared" si="6"/>
        <v>FC12000105 1 FC</v>
      </c>
      <c r="W9" t="s">
        <v>98</v>
      </c>
      <c r="X9" t="s">
        <v>99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1408.11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1408.11</v>
      </c>
      <c r="AM9" s="2">
        <v>1408.11</v>
      </c>
      <c r="AN9" t="s">
        <v>102</v>
      </c>
      <c r="AO9"/>
      <c r="AP9" t="s">
        <v>103</v>
      </c>
      <c r="AQ9"/>
      <c r="AR9" t="s">
        <v>104</v>
      </c>
      <c r="AS9"/>
      <c r="AT9" t="s">
        <v>105</v>
      </c>
      <c r="AU9"/>
      <c r="AV9" t="s">
        <v>106</v>
      </c>
      <c r="AW9"/>
      <c r="AX9" t="s">
        <v>107</v>
      </c>
      <c r="AY9"/>
      <c r="AZ9" t="s">
        <v>108</v>
      </c>
      <c r="BA9"/>
      <c r="BB9" t="s">
        <v>109</v>
      </c>
      <c r="BC9"/>
      <c r="BD9" t="s">
        <v>110</v>
      </c>
      <c r="BE9"/>
      <c r="BF9" t="s">
        <v>111</v>
      </c>
      <c r="BG9"/>
      <c r="BH9" t="s">
        <v>112</v>
      </c>
      <c r="BI9"/>
      <c r="BJ9" t="s">
        <v>113</v>
      </c>
      <c r="BK9"/>
      <c r="BL9" t="s">
        <v>114</v>
      </c>
      <c r="BM9"/>
      <c r="BN9" t="s">
        <v>115</v>
      </c>
      <c r="BO9"/>
      <c r="BP9" t="s">
        <v>116</v>
      </c>
      <c r="BQ9"/>
      <c r="BR9" t="s">
        <v>117</v>
      </c>
      <c r="BS9" t="s">
        <v>118</v>
      </c>
      <c r="BT9" t="s">
        <v>119</v>
      </c>
      <c r="BU9"/>
    </row>
    <row r="10" spans="1:73" x14ac:dyDescent="0.25">
      <c r="A10" t="s">
        <v>94</v>
      </c>
      <c r="B10" t="s">
        <v>95</v>
      </c>
      <c r="C10" s="1" t="str">
        <f t="shared" si="0"/>
        <v>IND - Qualiac</v>
      </c>
      <c r="D10" t="s">
        <v>96</v>
      </c>
      <c r="E10" t="s">
        <v>97</v>
      </c>
      <c r="F10" s="1" t="str">
        <f t="shared" si="1"/>
        <v>411100 - Clients - Ventes</v>
      </c>
      <c r="G10" t="s">
        <v>98</v>
      </c>
      <c r="H10" t="s">
        <v>99</v>
      </c>
      <c r="I10" s="1" t="str">
        <f t="shared" si="2"/>
        <v>CL0001 - Agence GRANET</v>
      </c>
      <c r="J10"/>
      <c r="K10"/>
      <c r="L10" s="1" t="str">
        <f t="shared" si="3"/>
        <v xml:space="preserve"> - </v>
      </c>
      <c r="M10"/>
      <c r="N10"/>
      <c r="O10" s="1" t="str">
        <f t="shared" si="4"/>
        <v xml:space="preserve"> - </v>
      </c>
      <c r="P10"/>
      <c r="Q10"/>
      <c r="R10" s="1" t="str">
        <f t="shared" si="5"/>
        <v xml:space="preserve"> - </v>
      </c>
      <c r="S10" t="s">
        <v>126</v>
      </c>
      <c r="T10" s="4">
        <v>1</v>
      </c>
      <c r="U10" t="s">
        <v>101</v>
      </c>
      <c r="V10" s="1" t="str">
        <f t="shared" si="6"/>
        <v>FC12001276 1 FC</v>
      </c>
      <c r="W10" t="s">
        <v>98</v>
      </c>
      <c r="X10" t="s">
        <v>99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1574.28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1574.28</v>
      </c>
      <c r="AM10" s="2">
        <v>1574.28</v>
      </c>
      <c r="AN10" t="s">
        <v>102</v>
      </c>
      <c r="AO10"/>
      <c r="AP10" t="s">
        <v>103</v>
      </c>
      <c r="AQ10"/>
      <c r="AR10" t="s">
        <v>104</v>
      </c>
      <c r="AS10"/>
      <c r="AT10" t="s">
        <v>105</v>
      </c>
      <c r="AU10"/>
      <c r="AV10" t="s">
        <v>106</v>
      </c>
      <c r="AW10"/>
      <c r="AX10" t="s">
        <v>107</v>
      </c>
      <c r="AY10"/>
      <c r="AZ10" t="s">
        <v>108</v>
      </c>
      <c r="BA10"/>
      <c r="BB10" t="s">
        <v>109</v>
      </c>
      <c r="BC10"/>
      <c r="BD10" t="s">
        <v>110</v>
      </c>
      <c r="BE10"/>
      <c r="BF10" t="s">
        <v>111</v>
      </c>
      <c r="BG10"/>
      <c r="BH10" t="s">
        <v>112</v>
      </c>
      <c r="BI10"/>
      <c r="BJ10" t="s">
        <v>113</v>
      </c>
      <c r="BK10"/>
      <c r="BL10" t="s">
        <v>114</v>
      </c>
      <c r="BM10"/>
      <c r="BN10" t="s">
        <v>115</v>
      </c>
      <c r="BO10"/>
      <c r="BP10" t="s">
        <v>116</v>
      </c>
      <c r="BQ10"/>
      <c r="BR10" t="s">
        <v>117</v>
      </c>
      <c r="BS10" t="s">
        <v>118</v>
      </c>
      <c r="BT10" t="s">
        <v>119</v>
      </c>
      <c r="BU10"/>
    </row>
    <row r="11" spans="1:73" x14ac:dyDescent="0.25">
      <c r="A11" t="s">
        <v>94</v>
      </c>
      <c r="B11" t="s">
        <v>95</v>
      </c>
      <c r="C11" s="1" t="str">
        <f t="shared" si="0"/>
        <v>IND - Qualiac</v>
      </c>
      <c r="D11" t="s">
        <v>96</v>
      </c>
      <c r="E11" t="s">
        <v>97</v>
      </c>
      <c r="F11" s="1" t="str">
        <f t="shared" si="1"/>
        <v>411100 - Clients - Ventes</v>
      </c>
      <c r="G11" t="s">
        <v>98</v>
      </c>
      <c r="H11" t="s">
        <v>99</v>
      </c>
      <c r="I11" s="1" t="str">
        <f t="shared" si="2"/>
        <v>CL0001 - Agence GRANET</v>
      </c>
      <c r="J11"/>
      <c r="K11"/>
      <c r="L11" s="1" t="str">
        <f t="shared" si="3"/>
        <v xml:space="preserve"> - </v>
      </c>
      <c r="M11"/>
      <c r="N11"/>
      <c r="O11" s="1" t="str">
        <f t="shared" si="4"/>
        <v xml:space="preserve"> - </v>
      </c>
      <c r="P11"/>
      <c r="Q11"/>
      <c r="R11" s="1" t="str">
        <f t="shared" si="5"/>
        <v xml:space="preserve"> - </v>
      </c>
      <c r="S11" t="s">
        <v>127</v>
      </c>
      <c r="T11" s="4">
        <v>1</v>
      </c>
      <c r="U11" t="s">
        <v>101</v>
      </c>
      <c r="V11" s="1" t="str">
        <f t="shared" si="6"/>
        <v>FC12001282 1 FC</v>
      </c>
      <c r="W11" t="s">
        <v>98</v>
      </c>
      <c r="X11" t="s">
        <v>99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8871</v>
      </c>
      <c r="AH11" s="2">
        <v>0</v>
      </c>
      <c r="AI11" s="2">
        <v>0</v>
      </c>
      <c r="AJ11" s="2">
        <v>0</v>
      </c>
      <c r="AK11" s="2">
        <v>0</v>
      </c>
      <c r="AL11" s="2">
        <v>8871</v>
      </c>
      <c r="AM11" s="2">
        <v>8871</v>
      </c>
      <c r="AN11" t="s">
        <v>102</v>
      </c>
      <c r="AO11"/>
      <c r="AP11" t="s">
        <v>103</v>
      </c>
      <c r="AQ11"/>
      <c r="AR11" t="s">
        <v>104</v>
      </c>
      <c r="AS11"/>
      <c r="AT11" t="s">
        <v>105</v>
      </c>
      <c r="AU11"/>
      <c r="AV11" t="s">
        <v>106</v>
      </c>
      <c r="AW11"/>
      <c r="AX11" t="s">
        <v>107</v>
      </c>
      <c r="AY11"/>
      <c r="AZ11" t="s">
        <v>108</v>
      </c>
      <c r="BA11"/>
      <c r="BB11" t="s">
        <v>109</v>
      </c>
      <c r="BC11"/>
      <c r="BD11" t="s">
        <v>110</v>
      </c>
      <c r="BE11"/>
      <c r="BF11" t="s">
        <v>111</v>
      </c>
      <c r="BG11"/>
      <c r="BH11" t="s">
        <v>112</v>
      </c>
      <c r="BI11"/>
      <c r="BJ11" t="s">
        <v>113</v>
      </c>
      <c r="BK11"/>
      <c r="BL11" t="s">
        <v>114</v>
      </c>
      <c r="BM11"/>
      <c r="BN11" t="s">
        <v>115</v>
      </c>
      <c r="BO11"/>
      <c r="BP11" t="s">
        <v>116</v>
      </c>
      <c r="BQ11"/>
      <c r="BR11" t="s">
        <v>117</v>
      </c>
      <c r="BS11" t="s">
        <v>118</v>
      </c>
      <c r="BT11" t="s">
        <v>119</v>
      </c>
      <c r="BU11"/>
    </row>
    <row r="12" spans="1:73" x14ac:dyDescent="0.25">
      <c r="A12" t="s">
        <v>94</v>
      </c>
      <c r="B12" t="s">
        <v>95</v>
      </c>
      <c r="C12" s="1" t="str">
        <f t="shared" si="0"/>
        <v>IND - Qualiac</v>
      </c>
      <c r="D12" t="s">
        <v>96</v>
      </c>
      <c r="E12" t="s">
        <v>97</v>
      </c>
      <c r="F12" s="1" t="str">
        <f t="shared" si="1"/>
        <v>411100 - Clients - Ventes</v>
      </c>
      <c r="G12" t="s">
        <v>98</v>
      </c>
      <c r="H12" t="s">
        <v>99</v>
      </c>
      <c r="I12" s="1" t="str">
        <f t="shared" si="2"/>
        <v>CL0001 - Agence GRANET</v>
      </c>
      <c r="J12"/>
      <c r="K12"/>
      <c r="L12" s="1" t="str">
        <f t="shared" si="3"/>
        <v xml:space="preserve"> - </v>
      </c>
      <c r="M12"/>
      <c r="N12"/>
      <c r="O12" s="1" t="str">
        <f t="shared" si="4"/>
        <v xml:space="preserve"> - </v>
      </c>
      <c r="P12"/>
      <c r="Q12"/>
      <c r="R12" s="1" t="str">
        <f t="shared" si="5"/>
        <v xml:space="preserve"> - </v>
      </c>
      <c r="S12" t="s">
        <v>128</v>
      </c>
      <c r="T12" s="4">
        <v>1</v>
      </c>
      <c r="U12" t="s">
        <v>101</v>
      </c>
      <c r="V12" s="1" t="str">
        <f t="shared" si="6"/>
        <v>FC12001311 1 FC</v>
      </c>
      <c r="W12" t="s">
        <v>98</v>
      </c>
      <c r="X12" t="s">
        <v>99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1125.73</v>
      </c>
      <c r="AJ12" s="2">
        <v>0</v>
      </c>
      <c r="AK12" s="2">
        <v>0</v>
      </c>
      <c r="AL12" s="2">
        <v>1125.73</v>
      </c>
      <c r="AM12" s="2">
        <v>1125.73</v>
      </c>
      <c r="AN12" t="s">
        <v>102</v>
      </c>
      <c r="AO12"/>
      <c r="AP12" t="s">
        <v>103</v>
      </c>
      <c r="AQ12"/>
      <c r="AR12" t="s">
        <v>104</v>
      </c>
      <c r="AS12"/>
      <c r="AT12" t="s">
        <v>105</v>
      </c>
      <c r="AU12"/>
      <c r="AV12" t="s">
        <v>106</v>
      </c>
      <c r="AW12"/>
      <c r="AX12" t="s">
        <v>107</v>
      </c>
      <c r="AY12"/>
      <c r="AZ12" t="s">
        <v>108</v>
      </c>
      <c r="BA12"/>
      <c r="BB12" t="s">
        <v>109</v>
      </c>
      <c r="BC12"/>
      <c r="BD12" t="s">
        <v>110</v>
      </c>
      <c r="BE12"/>
      <c r="BF12" t="s">
        <v>111</v>
      </c>
      <c r="BG12"/>
      <c r="BH12" t="s">
        <v>112</v>
      </c>
      <c r="BI12"/>
      <c r="BJ12" t="s">
        <v>113</v>
      </c>
      <c r="BK12"/>
      <c r="BL12" t="s">
        <v>114</v>
      </c>
      <c r="BM12"/>
      <c r="BN12" t="s">
        <v>115</v>
      </c>
      <c r="BO12"/>
      <c r="BP12" t="s">
        <v>116</v>
      </c>
      <c r="BQ12"/>
      <c r="BR12" t="s">
        <v>117</v>
      </c>
      <c r="BS12" t="s">
        <v>118</v>
      </c>
      <c r="BT12" t="s">
        <v>119</v>
      </c>
      <c r="BU12"/>
    </row>
    <row r="13" spans="1:73" x14ac:dyDescent="0.25">
      <c r="A13" t="s">
        <v>94</v>
      </c>
      <c r="B13" t="s">
        <v>95</v>
      </c>
      <c r="C13" s="1" t="str">
        <f t="shared" si="0"/>
        <v>IND - Qualiac</v>
      </c>
      <c r="D13" t="s">
        <v>96</v>
      </c>
      <c r="E13" t="s">
        <v>97</v>
      </c>
      <c r="F13" s="1" t="str">
        <f t="shared" si="1"/>
        <v>411100 - Clients - Ventes</v>
      </c>
      <c r="G13" t="s">
        <v>98</v>
      </c>
      <c r="H13" t="s">
        <v>99</v>
      </c>
      <c r="I13" s="1" t="str">
        <f t="shared" si="2"/>
        <v>CL0001 - Agence GRANET</v>
      </c>
      <c r="J13"/>
      <c r="K13"/>
      <c r="L13" s="1" t="str">
        <f t="shared" si="3"/>
        <v xml:space="preserve"> - </v>
      </c>
      <c r="M13"/>
      <c r="N13"/>
      <c r="O13" s="1" t="str">
        <f t="shared" si="4"/>
        <v xml:space="preserve"> - </v>
      </c>
      <c r="P13"/>
      <c r="Q13"/>
      <c r="R13" s="1" t="str">
        <f t="shared" si="5"/>
        <v xml:space="preserve"> - </v>
      </c>
      <c r="S13" t="s">
        <v>129</v>
      </c>
      <c r="T13" s="4">
        <v>1</v>
      </c>
      <c r="U13" t="s">
        <v>101</v>
      </c>
      <c r="V13" s="1" t="str">
        <f t="shared" si="6"/>
        <v>FC12001363 1 FC</v>
      </c>
      <c r="W13" t="s">
        <v>98</v>
      </c>
      <c r="X13" t="s">
        <v>99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t="s">
        <v>102</v>
      </c>
      <c r="AO13"/>
      <c r="AP13" t="s">
        <v>103</v>
      </c>
      <c r="AQ13"/>
      <c r="AR13" t="s">
        <v>104</v>
      </c>
      <c r="AS13"/>
      <c r="AT13" t="s">
        <v>105</v>
      </c>
      <c r="AU13"/>
      <c r="AV13" t="s">
        <v>106</v>
      </c>
      <c r="AW13"/>
      <c r="AX13" t="s">
        <v>107</v>
      </c>
      <c r="AY13"/>
      <c r="AZ13" t="s">
        <v>108</v>
      </c>
      <c r="BA13"/>
      <c r="BB13" t="s">
        <v>109</v>
      </c>
      <c r="BC13"/>
      <c r="BD13" t="s">
        <v>110</v>
      </c>
      <c r="BE13"/>
      <c r="BF13" t="s">
        <v>111</v>
      </c>
      <c r="BG13"/>
      <c r="BH13" t="s">
        <v>112</v>
      </c>
      <c r="BI13"/>
      <c r="BJ13" t="s">
        <v>113</v>
      </c>
      <c r="BK13"/>
      <c r="BL13" t="s">
        <v>114</v>
      </c>
      <c r="BM13"/>
      <c r="BN13" t="s">
        <v>115</v>
      </c>
      <c r="BO13"/>
      <c r="BP13" t="s">
        <v>116</v>
      </c>
      <c r="BQ13"/>
      <c r="BR13" t="s">
        <v>117</v>
      </c>
      <c r="BS13" t="s">
        <v>118</v>
      </c>
      <c r="BT13" t="s">
        <v>119</v>
      </c>
      <c r="BU13"/>
    </row>
    <row r="14" spans="1:73" x14ac:dyDescent="0.25">
      <c r="A14" t="s">
        <v>94</v>
      </c>
      <c r="B14" t="s">
        <v>95</v>
      </c>
      <c r="C14" s="1" t="str">
        <f t="shared" si="0"/>
        <v>IND - Qualiac</v>
      </c>
      <c r="D14" t="s">
        <v>96</v>
      </c>
      <c r="E14" t="s">
        <v>97</v>
      </c>
      <c r="F14" s="1" t="str">
        <f t="shared" si="1"/>
        <v>411100 - Clients - Ventes</v>
      </c>
      <c r="G14" t="s">
        <v>130</v>
      </c>
      <c r="H14" t="s">
        <v>131</v>
      </c>
      <c r="I14" s="1" t="str">
        <f t="shared" si="2"/>
        <v>CL0002 - Agence RONGIERS</v>
      </c>
      <c r="J14"/>
      <c r="K14"/>
      <c r="L14" s="1" t="str">
        <f t="shared" si="3"/>
        <v xml:space="preserve"> - </v>
      </c>
      <c r="M14"/>
      <c r="N14"/>
      <c r="O14" s="1" t="str">
        <f t="shared" si="4"/>
        <v xml:space="preserve"> - </v>
      </c>
      <c r="P14"/>
      <c r="Q14"/>
      <c r="R14" s="1" t="str">
        <f t="shared" si="5"/>
        <v xml:space="preserve"> - </v>
      </c>
      <c r="S14" t="s">
        <v>132</v>
      </c>
      <c r="T14" s="4">
        <v>1</v>
      </c>
      <c r="U14" t="s">
        <v>101</v>
      </c>
      <c r="V14" s="1" t="str">
        <f t="shared" si="6"/>
        <v>FC12001372 1 FC</v>
      </c>
      <c r="W14" t="s">
        <v>130</v>
      </c>
      <c r="X14" t="s">
        <v>131</v>
      </c>
      <c r="Y14" s="2">
        <v>0</v>
      </c>
      <c r="Z14" s="2">
        <v>0</v>
      </c>
      <c r="AA14" s="2">
        <v>0</v>
      </c>
      <c r="AB14" s="2">
        <v>5000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5000</v>
      </c>
      <c r="AL14" s="2">
        <v>0</v>
      </c>
      <c r="AM14" s="2">
        <v>5000</v>
      </c>
      <c r="AN14" t="s">
        <v>102</v>
      </c>
      <c r="AO14"/>
      <c r="AP14" t="s">
        <v>103</v>
      </c>
      <c r="AQ14"/>
      <c r="AR14" t="s">
        <v>104</v>
      </c>
      <c r="AS14"/>
      <c r="AT14" t="s">
        <v>105</v>
      </c>
      <c r="AU14"/>
      <c r="AV14" t="s">
        <v>106</v>
      </c>
      <c r="AW14"/>
      <c r="AX14" t="s">
        <v>107</v>
      </c>
      <c r="AY14"/>
      <c r="AZ14" t="s">
        <v>108</v>
      </c>
      <c r="BA14"/>
      <c r="BB14" t="s">
        <v>109</v>
      </c>
      <c r="BC14"/>
      <c r="BD14" t="s">
        <v>110</v>
      </c>
      <c r="BE14"/>
      <c r="BF14" t="s">
        <v>111</v>
      </c>
      <c r="BG14"/>
      <c r="BH14" t="s">
        <v>112</v>
      </c>
      <c r="BI14"/>
      <c r="BJ14" t="s">
        <v>113</v>
      </c>
      <c r="BK14"/>
      <c r="BL14" t="s">
        <v>114</v>
      </c>
      <c r="BM14"/>
      <c r="BN14" t="s">
        <v>115</v>
      </c>
      <c r="BO14"/>
      <c r="BP14" t="s">
        <v>116</v>
      </c>
      <c r="BQ14"/>
      <c r="BR14" t="s">
        <v>117</v>
      </c>
      <c r="BS14" t="s">
        <v>118</v>
      </c>
      <c r="BT14" t="s">
        <v>119</v>
      </c>
      <c r="BU14"/>
    </row>
    <row r="15" spans="1:73" x14ac:dyDescent="0.25">
      <c r="A15" t="s">
        <v>94</v>
      </c>
      <c r="B15" t="s">
        <v>95</v>
      </c>
      <c r="C15" s="1" t="str">
        <f t="shared" si="0"/>
        <v>IND - Qualiac</v>
      </c>
      <c r="D15" t="s">
        <v>96</v>
      </c>
      <c r="E15" t="s">
        <v>97</v>
      </c>
      <c r="F15" s="1" t="str">
        <f t="shared" si="1"/>
        <v>411100 - Clients - Ventes</v>
      </c>
      <c r="G15" t="s">
        <v>130</v>
      </c>
      <c r="H15" t="s">
        <v>131</v>
      </c>
      <c r="I15" s="1" t="str">
        <f t="shared" si="2"/>
        <v>CL0002 - Agence RONGIERS</v>
      </c>
      <c r="J15"/>
      <c r="K15"/>
      <c r="L15" s="1" t="str">
        <f t="shared" si="3"/>
        <v xml:space="preserve"> - </v>
      </c>
      <c r="M15"/>
      <c r="N15"/>
      <c r="O15" s="1" t="str">
        <f t="shared" si="4"/>
        <v xml:space="preserve"> - </v>
      </c>
      <c r="P15"/>
      <c r="Q15"/>
      <c r="R15" s="1" t="str">
        <f t="shared" si="5"/>
        <v xml:space="preserve"> - </v>
      </c>
      <c r="S15" t="s">
        <v>133</v>
      </c>
      <c r="T15" s="4">
        <v>1</v>
      </c>
      <c r="U15" t="s">
        <v>101</v>
      </c>
      <c r="V15" s="1" t="str">
        <f t="shared" si="6"/>
        <v>FC12001280 1 FC</v>
      </c>
      <c r="W15" t="s">
        <v>130</v>
      </c>
      <c r="X15" t="s">
        <v>131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1852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1852</v>
      </c>
      <c r="AM15" s="2">
        <v>1852</v>
      </c>
      <c r="AN15" t="s">
        <v>102</v>
      </c>
      <c r="AO15"/>
      <c r="AP15" t="s">
        <v>103</v>
      </c>
      <c r="AQ15"/>
      <c r="AR15" t="s">
        <v>104</v>
      </c>
      <c r="AS15"/>
      <c r="AT15" t="s">
        <v>105</v>
      </c>
      <c r="AU15"/>
      <c r="AV15" t="s">
        <v>106</v>
      </c>
      <c r="AW15"/>
      <c r="AX15" t="s">
        <v>107</v>
      </c>
      <c r="AY15"/>
      <c r="AZ15" t="s">
        <v>108</v>
      </c>
      <c r="BA15"/>
      <c r="BB15" t="s">
        <v>109</v>
      </c>
      <c r="BC15"/>
      <c r="BD15" t="s">
        <v>110</v>
      </c>
      <c r="BE15"/>
      <c r="BF15" t="s">
        <v>111</v>
      </c>
      <c r="BG15"/>
      <c r="BH15" t="s">
        <v>112</v>
      </c>
      <c r="BI15"/>
      <c r="BJ15" t="s">
        <v>113</v>
      </c>
      <c r="BK15"/>
      <c r="BL15" t="s">
        <v>114</v>
      </c>
      <c r="BM15"/>
      <c r="BN15" t="s">
        <v>115</v>
      </c>
      <c r="BO15"/>
      <c r="BP15" t="s">
        <v>116</v>
      </c>
      <c r="BQ15"/>
      <c r="BR15" t="s">
        <v>117</v>
      </c>
      <c r="BS15" t="s">
        <v>118</v>
      </c>
      <c r="BT15" t="s">
        <v>119</v>
      </c>
      <c r="BU15"/>
    </row>
    <row r="16" spans="1:73" x14ac:dyDescent="0.25">
      <c r="A16" t="s">
        <v>94</v>
      </c>
      <c r="B16" t="s">
        <v>95</v>
      </c>
      <c r="C16" s="1" t="str">
        <f t="shared" si="0"/>
        <v>IND - Qualiac</v>
      </c>
      <c r="D16" t="s">
        <v>96</v>
      </c>
      <c r="E16" t="s">
        <v>97</v>
      </c>
      <c r="F16" s="1" t="str">
        <f t="shared" si="1"/>
        <v>411100 - Clients - Ventes</v>
      </c>
      <c r="G16" t="s">
        <v>130</v>
      </c>
      <c r="H16" t="s">
        <v>131</v>
      </c>
      <c r="I16" s="1" t="str">
        <f t="shared" si="2"/>
        <v>CL0002 - Agence RONGIERS</v>
      </c>
      <c r="J16"/>
      <c r="K16"/>
      <c r="L16" s="1" t="str">
        <f t="shared" si="3"/>
        <v xml:space="preserve"> - </v>
      </c>
      <c r="M16"/>
      <c r="N16"/>
      <c r="O16" s="1" t="str">
        <f t="shared" si="4"/>
        <v xml:space="preserve"> - </v>
      </c>
      <c r="P16"/>
      <c r="Q16"/>
      <c r="R16" s="1" t="str">
        <f t="shared" si="5"/>
        <v xml:space="preserve"> - </v>
      </c>
      <c r="S16" t="s">
        <v>134</v>
      </c>
      <c r="T16" s="4">
        <v>1</v>
      </c>
      <c r="U16" t="s">
        <v>101</v>
      </c>
      <c r="V16" s="1" t="str">
        <f t="shared" si="6"/>
        <v>FC12001281 1 FC</v>
      </c>
      <c r="W16" t="s">
        <v>130</v>
      </c>
      <c r="X16" t="s">
        <v>131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7426</v>
      </c>
      <c r="AI16" s="2">
        <v>0</v>
      </c>
      <c r="AJ16" s="2">
        <v>0</v>
      </c>
      <c r="AK16" s="2">
        <v>0</v>
      </c>
      <c r="AL16" s="2">
        <v>7426</v>
      </c>
      <c r="AM16" s="2">
        <v>7426</v>
      </c>
      <c r="AN16" t="s">
        <v>102</v>
      </c>
      <c r="AO16"/>
      <c r="AP16" t="s">
        <v>103</v>
      </c>
      <c r="AQ16"/>
      <c r="AR16" t="s">
        <v>104</v>
      </c>
      <c r="AS16"/>
      <c r="AT16" t="s">
        <v>105</v>
      </c>
      <c r="AU16"/>
      <c r="AV16" t="s">
        <v>106</v>
      </c>
      <c r="AW16"/>
      <c r="AX16" t="s">
        <v>107</v>
      </c>
      <c r="AY16"/>
      <c r="AZ16" t="s">
        <v>108</v>
      </c>
      <c r="BA16"/>
      <c r="BB16" t="s">
        <v>109</v>
      </c>
      <c r="BC16"/>
      <c r="BD16" t="s">
        <v>110</v>
      </c>
      <c r="BE16"/>
      <c r="BF16" t="s">
        <v>111</v>
      </c>
      <c r="BG16"/>
      <c r="BH16" t="s">
        <v>112</v>
      </c>
      <c r="BI16"/>
      <c r="BJ16" t="s">
        <v>113</v>
      </c>
      <c r="BK16"/>
      <c r="BL16" t="s">
        <v>114</v>
      </c>
      <c r="BM16"/>
      <c r="BN16" t="s">
        <v>115</v>
      </c>
      <c r="BO16"/>
      <c r="BP16" t="s">
        <v>116</v>
      </c>
      <c r="BQ16"/>
      <c r="BR16" t="s">
        <v>117</v>
      </c>
      <c r="BS16" t="s">
        <v>118</v>
      </c>
      <c r="BT16" t="s">
        <v>119</v>
      </c>
      <c r="BU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EPVD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2016-03-01T08:16:41Z</cp:lastPrinted>
  <dcterms:created xsi:type="dcterms:W3CDTF">2014-10-10T13:20:55Z</dcterms:created>
  <dcterms:modified xsi:type="dcterms:W3CDTF">2016-03-07T11:31:20Z</dcterms:modified>
</cp:coreProperties>
</file>