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oct\editions\"/>
    </mc:Choice>
  </mc:AlternateContent>
  <bookViews>
    <workbookView xWindow="6510" yWindow="0" windowWidth="25200" windowHeight="11985"/>
  </bookViews>
  <sheets>
    <sheet name="EPTL" sheetId="2" r:id="rId1"/>
    <sheet name="Donnees" sheetId="1" r:id="rId2"/>
  </sheets>
  <calcPr calcId="152511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M1" i="2" s="1"/>
  <c r="D1" i="1"/>
  <c r="B1" i="1"/>
  <c r="AF8" i="1"/>
  <c r="AE8" i="1"/>
  <c r="Q8" i="1"/>
  <c r="N8" i="1"/>
  <c r="K8" i="1"/>
  <c r="H8" i="1"/>
  <c r="E8" i="1"/>
  <c r="AF7" i="1"/>
  <c r="AE7" i="1"/>
  <c r="Q7" i="1"/>
  <c r="N7" i="1"/>
  <c r="K7" i="1"/>
  <c r="H7" i="1"/>
  <c r="E7" i="1"/>
  <c r="AF6" i="1"/>
  <c r="AE6" i="1"/>
  <c r="Q6" i="1"/>
  <c r="N6" i="1"/>
  <c r="K6" i="1"/>
  <c r="H6" i="1"/>
  <c r="E6" i="1"/>
  <c r="AF5" i="1"/>
  <c r="AE5" i="1"/>
  <c r="Q5" i="1"/>
  <c r="N5" i="1"/>
  <c r="K5" i="1"/>
  <c r="H5" i="1"/>
  <c r="E5" i="1"/>
  <c r="AF4" i="1"/>
  <c r="AE4" i="1"/>
  <c r="Q4" i="1"/>
  <c r="N4" i="1"/>
  <c r="K4" i="1"/>
  <c r="H4" i="1"/>
  <c r="E4" i="1"/>
</calcChain>
</file>

<file path=xl/sharedStrings.xml><?xml version="1.0" encoding="utf-8"?>
<sst xmlns="http://schemas.openxmlformats.org/spreadsheetml/2006/main" count="269" uniqueCount="106">
  <si>
    <t>job:</t>
  </si>
  <si>
    <t>Utilisateur:</t>
  </si>
  <si>
    <t>Date de lancement :</t>
  </si>
  <si>
    <t>Etablissement</t>
  </si>
  <si>
    <t>Liste</t>
  </si>
  <si>
    <t>Totalisation 1</t>
  </si>
  <si>
    <t>Libellé totalisation 1</t>
  </si>
  <si>
    <t>Totalisation et libellé 1</t>
  </si>
  <si>
    <t>Totalisation 2</t>
  </si>
  <si>
    <t>Libellé totalisation 2</t>
  </si>
  <si>
    <t>Totalisation et libellé 2</t>
  </si>
  <si>
    <t>Totalisation 3</t>
  </si>
  <si>
    <t>Libellé totalisation 3</t>
  </si>
  <si>
    <t>Totalisation et libellé 3</t>
  </si>
  <si>
    <t>Totalisation 4</t>
  </si>
  <si>
    <t>Libellé totalisation 4</t>
  </si>
  <si>
    <t>Totalisation et libellé 4</t>
  </si>
  <si>
    <t>Totalisation 5</t>
  </si>
  <si>
    <t>Libellé totalisation 5</t>
  </si>
  <si>
    <t>Totalisation et libellé 5</t>
  </si>
  <si>
    <t>Numéro de pièce</t>
  </si>
  <si>
    <t>Échéance de la pièce</t>
  </si>
  <si>
    <t>Type de pièce</t>
  </si>
  <si>
    <t>Compte</t>
  </si>
  <si>
    <t>Tiers</t>
  </si>
  <si>
    <t>Date comptable</t>
  </si>
  <si>
    <t>Date d'échéance</t>
  </si>
  <si>
    <t>Etat</t>
  </si>
  <si>
    <t>Type d'écriture</t>
  </si>
  <si>
    <t>Montant débit</t>
  </si>
  <si>
    <t>Montant crédit</t>
  </si>
  <si>
    <t>Solde débit</t>
  </si>
  <si>
    <t>Solde crédit</t>
  </si>
  <si>
    <t>Libellé de la pièce</t>
  </si>
  <si>
    <t>Référence externe de la pièce</t>
  </si>
  <si>
    <t>Domiciliation bancaire</t>
  </si>
  <si>
    <t>IBAN</t>
  </si>
  <si>
    <t>Code identifiant banque ISO</t>
  </si>
  <si>
    <t>Nom de la banque</t>
  </si>
  <si>
    <t>Code guichet</t>
  </si>
  <si>
    <t>Compte bancaire</t>
  </si>
  <si>
    <t>Clé RIB</t>
  </si>
  <si>
    <t>Job</t>
  </si>
  <si>
    <t>User</t>
  </si>
  <si>
    <t>Date lancement</t>
  </si>
  <si>
    <t>Pièce</t>
  </si>
  <si>
    <t>date d'échéance</t>
  </si>
  <si>
    <t>Montant Débit</t>
  </si>
  <si>
    <t>Montant Crédit</t>
  </si>
  <si>
    <t>Solde Débit</t>
  </si>
  <si>
    <t>Solde Crédit</t>
  </si>
  <si>
    <t>Étiquettes de lignes</t>
  </si>
  <si>
    <t>Total général</t>
  </si>
  <si>
    <t>Somme de Montant débit</t>
  </si>
  <si>
    <t>Somme de Montant crédit</t>
  </si>
  <si>
    <t>Somme de Solde débit</t>
  </si>
  <si>
    <t>Somme de Solde crédit</t>
  </si>
  <si>
    <t>Valeurs</t>
  </si>
  <si>
    <t>Edition des pièces par liste</t>
  </si>
  <si>
    <t>Solde D-C</t>
  </si>
  <si>
    <t>Solde C-D</t>
  </si>
  <si>
    <t>Somme de Solde D-C</t>
  </si>
  <si>
    <t>Somme de Solde C-D</t>
  </si>
  <si>
    <t>IND</t>
  </si>
  <si>
    <t>PREPTL</t>
  </si>
  <si>
    <t>CL0001</t>
  </si>
  <si>
    <t>Agence GRANET</t>
  </si>
  <si>
    <t>411100</t>
  </si>
  <si>
    <t>Clients - Ventes</t>
  </si>
  <si>
    <t/>
  </si>
  <si>
    <t>FC12000105</t>
  </si>
  <si>
    <t>1</t>
  </si>
  <si>
    <t>FC</t>
  </si>
  <si>
    <t>01-06-2012</t>
  </si>
  <si>
    <t>31-07-2012</t>
  </si>
  <si>
    <t>D</t>
  </si>
  <si>
    <t>C</t>
  </si>
  <si>
    <t>Projet AFB489</t>
  </si>
  <si>
    <t>REF105</t>
  </si>
  <si>
    <t>388559</t>
  </si>
  <si>
    <t>PR</t>
  </si>
  <si>
    <t>28-03-2018</t>
  </si>
  <si>
    <t>FC12001274</t>
  </si>
  <si>
    <t>01-07-2012</t>
  </si>
  <si>
    <t>31-10-2012</t>
  </si>
  <si>
    <t>Projet DFR489</t>
  </si>
  <si>
    <t>REF1274</t>
  </si>
  <si>
    <t>FC12001275</t>
  </si>
  <si>
    <t>30-10-2012</t>
  </si>
  <si>
    <t>Projet ADF896</t>
  </si>
  <si>
    <t>REF1275</t>
  </si>
  <si>
    <t>CL0002</t>
  </si>
  <si>
    <t>Agence RONGIERS</t>
  </si>
  <si>
    <t>FC12001281</t>
  </si>
  <si>
    <t>Projet OJN458</t>
  </si>
  <si>
    <t>REF1281</t>
  </si>
  <si>
    <t>R001</t>
  </si>
  <si>
    <t>FC12001284</t>
  </si>
  <si>
    <t>23-05-2012</t>
  </si>
  <si>
    <t>30-09-2012</t>
  </si>
  <si>
    <t>Projet DPE112</t>
  </si>
  <si>
    <t>REF1284</t>
  </si>
  <si>
    <t>CL0001 - Agence GRANET</t>
  </si>
  <si>
    <t>411100 - Clients - Ventes</t>
  </si>
  <si>
    <t xml:space="preserve"> - </t>
  </si>
  <si>
    <t>CL0002 - Agence RONGIERS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</si>
</sst>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 indent="1"/>
    </xf>
    <xf numFmtId="4" fontId="0" fillId="2" borderId="0" xfId="0" applyNumberFormat="1" applyFill="1" applyAlignment="1">
      <alignment horizontal="right" indent="1"/>
    </xf>
    <xf numFmtId="0" fontId="0" fillId="0" borderId="0" xfId="0" applyAlignment="1">
      <alignment indent="1"/>
    </xf>
    <xf numFmtId="4" fontId="0" fillId="0" borderId="0" xfId="0" applyNumberFormat="1"/>
    <xf numFmtId="4" fontId="0" fillId="2" borderId="0" xfId="0" applyNumberFormat="1" applyFill="1"/>
    <xf numFmtId="0" fontId="1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left" inden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54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alignment horizontal="right" indent="1" readingOrder="0"/>
    </dxf>
    <dxf>
      <alignment horizontal="right" indent="1" readingOrder="0"/>
    </dxf>
    <dxf>
      <alignment horizontal="right" indent="1" readingOrder="0"/>
    </dxf>
    <dxf>
      <alignment indent="1" readingOrder="0"/>
    </dxf>
    <dxf>
      <numFmt numFmtId="4" formatCode="#,##0.00"/>
    </dxf>
    <dxf>
      <numFmt numFmtId="4" formatCode="#,##0.00"/>
    </dxf>
    <dxf>
      <alignment horizontal="right" indent="1" readingOrder="0"/>
    </dxf>
    <dxf>
      <alignment indent="1" readingOrder="0"/>
    </dxf>
    <dxf>
      <alignment horizontal="left"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horizontal="left" indent="1" readingOrder="0"/>
    </dxf>
    <dxf>
      <alignment indent="1" readingOrder="0"/>
    </dxf>
    <dxf>
      <alignment horizontal="right" indent="1" readingOrder="0"/>
    </dxf>
    <dxf>
      <numFmt numFmtId="4" formatCode="#,##0.00"/>
    </dxf>
    <dxf>
      <numFmt numFmtId="4" formatCode="#,##0.00"/>
    </dxf>
    <dxf>
      <alignment indent="1" readingOrder="0"/>
    </dxf>
    <dxf>
      <alignment horizontal="right" indent="1" readingOrder="0"/>
    </dxf>
    <dxf>
      <alignment horizontal="right" indent="1" readingOrder="0"/>
    </dxf>
    <dxf>
      <alignment horizontal="right" indent="1" readingOrder="0"/>
    </dxf>
    <dxf>
      <alignment horizontal="right"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 style="hair">
          <color auto="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tyle de tableau croisé dynamique 1" table="0" count="6">
      <tableStyleElement type="wholeTable" dxfId="53"/>
      <tableStyleElement type="totalRow" dxfId="52"/>
      <tableStyleElement type="firstColumn" dxfId="51"/>
      <tableStyleElement type="firstRowSubheading" dxfId="50"/>
      <tableStyleElement type="secondRowSubheading" dxfId="49"/>
      <tableStyleElement type="thirdRowSubheading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3187.383284490737" createdVersion="5" refreshedVersion="5" minRefreshableVersion="3" recordCount="6">
  <cacheSource type="worksheet">
    <worksheetSource ref="A3:AO999994" sheet="Donnees"/>
  </cacheSource>
  <cacheFields count="41">
    <cacheField name="Etablissement" numFmtId="0">
      <sharedItems containsBlank="1"/>
    </cacheField>
    <cacheField name="Liste" numFmtId="0">
      <sharedItems containsBlank="1"/>
    </cacheField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4">
        <s v="CL0001 - Agence GRANET"/>
        <s v="CL0002 - Agence RONGIERS"/>
        <m/>
        <s v="  -  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3">
        <s v="411100 - Clients - Ventes"/>
        <m/>
        <s v="  -  " u="1"/>
      </sharedItems>
    </cacheField>
    <cacheField name="Totalisation 3" numFmtId="0">
      <sharedItems containsBlank="1"/>
    </cacheField>
    <cacheField name="Libellé totalisation 3" numFmtId="0">
      <sharedItems containsBlank="1"/>
    </cacheField>
    <cacheField name="Totalisation et libellé 3" numFmtId="0">
      <sharedItems containsBlank="1" count="3">
        <s v=" - "/>
        <m/>
        <s v="  -  " u="1"/>
      </sharedItems>
    </cacheField>
    <cacheField name="Totalisation 4" numFmtId="0">
      <sharedItems containsBlank="1"/>
    </cacheField>
    <cacheField name="Libellé totalisation 4" numFmtId="0">
      <sharedItems containsBlank="1"/>
    </cacheField>
    <cacheField name="Totalisation et libellé 4" numFmtId="0">
      <sharedItems containsBlank="1"/>
    </cacheField>
    <cacheField name="Totalisation 5" numFmtId="0">
      <sharedItems containsBlank="1"/>
    </cacheField>
    <cacheField name="Libellé totalisation 5" numFmtId="0">
      <sharedItems containsBlank="1"/>
    </cacheField>
    <cacheField name="Totalisation et libellé 5" numFmtId="0">
      <sharedItems containsBlank="1"/>
    </cacheField>
    <cacheField name="Numéro de pièce" numFmtId="0">
      <sharedItems containsBlank="1" count="7">
        <s v="FC12000105"/>
        <s v="FC12001274"/>
        <s v="FC12001275"/>
        <s v="FC12001281"/>
        <s v="FC12001284"/>
        <m/>
        <s v=" " u="1"/>
      </sharedItems>
    </cacheField>
    <cacheField name="Échéance de la pièce" numFmtId="0">
      <sharedItems containsBlank="1"/>
    </cacheField>
    <cacheField name="Type de pièce" numFmtId="0">
      <sharedItems containsBlank="1"/>
    </cacheField>
    <cacheField name="Compte" numFmtId="0">
      <sharedItems containsBlank="1" count="3">
        <s v="411100"/>
        <m/>
        <s v=" " u="1"/>
      </sharedItems>
    </cacheField>
    <cacheField name="Tiers" numFmtId="0">
      <sharedItems containsBlank="1" count="4">
        <s v="CL0001"/>
        <s v="CL0002"/>
        <m/>
        <s v=" " u="1"/>
      </sharedItems>
    </cacheField>
    <cacheField name="Date comptable" numFmtId="0">
      <sharedItems containsBlank="1" count="5">
        <s v="01-06-2012"/>
        <s v="01-07-2012"/>
        <s v="23-05-2012"/>
        <m/>
        <s v=" " u="1"/>
      </sharedItems>
    </cacheField>
    <cacheField name="Date d'échéance" numFmtId="0">
      <sharedItems containsBlank="1" count="6">
        <s v="31-07-2012"/>
        <s v="31-10-2012"/>
        <s v="30-10-2012"/>
        <s v="30-09-2012"/>
        <m/>
        <s v=" " u="1"/>
      </sharedItems>
    </cacheField>
    <cacheField name="Etat" numFmtId="0">
      <sharedItems containsBlank="1"/>
    </cacheField>
    <cacheField name="Type d'écriture" numFmtId="0">
      <sharedItems containsBlank="1"/>
    </cacheField>
    <cacheField name="Montant débit" numFmtId="0">
      <sharedItems containsString="0" containsBlank="1" containsNumber="1" minValue="3300" maxValue="8514.76"/>
    </cacheField>
    <cacheField name="Montant crédit" numFmtId="0">
      <sharedItems containsString="0" containsBlank="1" containsNumber="1" containsInteger="1" minValue="0" maxValue="0"/>
    </cacheField>
    <cacheField name="Solde débit" numFmtId="0">
      <sharedItems containsString="0" containsBlank="1" containsNumber="1" containsInteger="1" minValue="0" maxValue="7426"/>
    </cacheField>
    <cacheField name="Solde crédit" numFmtId="0">
      <sharedItems containsString="0" containsBlank="1" containsNumber="1" containsInteger="1" minValue="0" maxValue="0"/>
    </cacheField>
    <cacheField name="Solde D-C" numFmtId="0">
      <sharedItems containsString="0" containsBlank="1" containsNumber="1" containsInteger="1" minValue="0" maxValue="7426"/>
    </cacheField>
    <cacheField name="Solde C-D" numFmtId="0">
      <sharedItems containsString="0" containsBlank="1" containsNumber="1" containsInteger="1" minValue="-7426" maxValue="0"/>
    </cacheField>
    <cacheField name="Libellé de la pièce" numFmtId="0">
      <sharedItems containsBlank="1"/>
    </cacheField>
    <cacheField name="Référence externe de la pièce" numFmtId="0">
      <sharedItems containsBlank="1"/>
    </cacheField>
    <cacheField name="Domiciliation bancaire" numFmtId="0">
      <sharedItems containsBlank="1"/>
    </cacheField>
    <cacheField name="IBAN" numFmtId="0">
      <sharedItems containsBlank="1"/>
    </cacheField>
    <cacheField name="Code identifiant banque ISO" numFmtId="0">
      <sharedItems containsBlank="1"/>
    </cacheField>
    <cacheField name="Nom de la banque" numFmtId="0">
      <sharedItems containsBlank="1"/>
    </cacheField>
    <cacheField name="Code guichet" numFmtId="0">
      <sharedItems containsBlank="1"/>
    </cacheField>
    <cacheField name="Compte bancaire" numFmtId="0">
      <sharedItems containsBlank="1"/>
    </cacheField>
    <cacheField name="Clé RI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IND"/>
    <s v="PREPTL"/>
    <s v="CL0001"/>
    <s v="Agence GRANET"/>
    <x v="0"/>
    <s v="411100"/>
    <s v="Clients - Ventes"/>
    <x v="0"/>
    <s v=""/>
    <s v=""/>
    <x v="0"/>
    <s v=""/>
    <s v=""/>
    <s v=" - "/>
    <s v=""/>
    <s v=""/>
    <s v=" - "/>
    <x v="0"/>
    <s v="1"/>
    <s v="FC"/>
    <x v="0"/>
    <x v="0"/>
    <x v="0"/>
    <x v="0"/>
    <s v="D"/>
    <s v="C"/>
    <n v="5535.09"/>
    <n v="0"/>
    <n v="0"/>
    <n v="0"/>
    <n v="0"/>
    <n v="0"/>
    <s v="Projet AFB489"/>
    <s v="REF105"/>
    <s v="1"/>
    <s v=""/>
    <s v=""/>
    <s v=""/>
    <s v=""/>
    <s v=""/>
    <s v=""/>
  </r>
  <r>
    <s v="IND"/>
    <s v="PREPTL"/>
    <s v="CL0001"/>
    <s v="Agence GRANET"/>
    <x v="0"/>
    <s v="411100"/>
    <s v="Clients - Ventes"/>
    <x v="0"/>
    <s v=""/>
    <s v=""/>
    <x v="0"/>
    <s v=""/>
    <s v=""/>
    <s v=" - "/>
    <s v=""/>
    <s v=""/>
    <s v=" - "/>
    <x v="1"/>
    <s v="1"/>
    <s v="FC"/>
    <x v="0"/>
    <x v="0"/>
    <x v="1"/>
    <x v="1"/>
    <s v="D"/>
    <s v="C"/>
    <n v="4586.6899999999996"/>
    <n v="0"/>
    <n v="0"/>
    <n v="0"/>
    <n v="0"/>
    <n v="0"/>
    <s v="Projet DFR489"/>
    <s v="REF1274"/>
    <s v="1"/>
    <s v=""/>
    <s v=""/>
    <s v=""/>
    <s v=""/>
    <s v=""/>
    <s v=""/>
  </r>
  <r>
    <s v="IND"/>
    <s v="PREPTL"/>
    <s v="CL0001"/>
    <s v="Agence GRANET"/>
    <x v="0"/>
    <s v="411100"/>
    <s v="Clients - Ventes"/>
    <x v="0"/>
    <s v=""/>
    <s v=""/>
    <x v="0"/>
    <s v=""/>
    <s v=""/>
    <s v=" - "/>
    <s v=""/>
    <s v=""/>
    <s v=" - "/>
    <x v="2"/>
    <s v="1"/>
    <s v="FC"/>
    <x v="0"/>
    <x v="0"/>
    <x v="1"/>
    <x v="2"/>
    <s v="D"/>
    <s v="C"/>
    <n v="3300"/>
    <n v="0"/>
    <n v="0"/>
    <n v="0"/>
    <n v="0"/>
    <n v="0"/>
    <s v="Projet ADF896"/>
    <s v="REF1275"/>
    <s v="1"/>
    <s v=""/>
    <s v=""/>
    <s v=""/>
    <s v=""/>
    <s v=""/>
    <s v=""/>
  </r>
  <r>
    <s v="IND"/>
    <s v="PREPTL"/>
    <s v="CL0002"/>
    <s v="Agence RONGIERS"/>
    <x v="1"/>
    <s v="411100"/>
    <s v="Clients - Ventes"/>
    <x v="0"/>
    <s v=""/>
    <s v=""/>
    <x v="0"/>
    <s v=""/>
    <s v=""/>
    <s v=" - "/>
    <s v=""/>
    <s v=""/>
    <s v=" - "/>
    <x v="3"/>
    <s v="1"/>
    <s v="FC"/>
    <x v="0"/>
    <x v="1"/>
    <x v="1"/>
    <x v="2"/>
    <s v="D"/>
    <s v="C"/>
    <n v="7426"/>
    <n v="0"/>
    <n v="7426"/>
    <n v="0"/>
    <n v="7426"/>
    <n v="-7426"/>
    <s v="Projet OJN458"/>
    <s v="REF1281"/>
    <s v="R001"/>
    <s v=""/>
    <s v=""/>
    <s v=""/>
    <s v=""/>
    <s v=""/>
    <s v=""/>
  </r>
  <r>
    <s v="IND"/>
    <s v="PREPTL"/>
    <s v="CL0002"/>
    <s v="Agence RONGIERS"/>
    <x v="1"/>
    <s v="411100"/>
    <s v="Clients - Ventes"/>
    <x v="0"/>
    <s v=""/>
    <s v=""/>
    <x v="0"/>
    <s v=""/>
    <s v=""/>
    <s v=" - "/>
    <s v=""/>
    <s v=""/>
    <s v=" - "/>
    <x v="4"/>
    <s v="1"/>
    <s v="FC"/>
    <x v="0"/>
    <x v="1"/>
    <x v="2"/>
    <x v="3"/>
    <s v="D"/>
    <s v="C"/>
    <n v="8514.76"/>
    <n v="0"/>
    <n v="0"/>
    <n v="0"/>
    <n v="0"/>
    <n v="0"/>
    <s v="Projet DPE112"/>
    <s v="REF1284"/>
    <s v="R001"/>
    <s v=""/>
    <s v=""/>
    <s v=""/>
    <s v=""/>
    <s v=""/>
    <s v=""/>
  </r>
  <r>
    <m/>
    <m/>
    <m/>
    <m/>
    <x v="2"/>
    <m/>
    <m/>
    <x v="1"/>
    <m/>
    <m/>
    <x v="1"/>
    <m/>
    <m/>
    <m/>
    <m/>
    <m/>
    <m/>
    <x v="5"/>
    <m/>
    <m/>
    <x v="1"/>
    <x v="2"/>
    <x v="3"/>
    <x v="4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5" minRefreshableVersion="3" showDrill="0" itemPrintTitles="1" createdVersion="5" indent="0" compact="0" compactData="0" gridDropZones="1" multipleFieldFilters="0">
  <location ref="B5:M18" firstHeaderRow="1" firstDataRow="2" firstDataCol="6"/>
  <pivotFields count="41">
    <pivotField compact="0" outline="0" showAll="0"/>
    <pivotField compact="0" outline="0" showAll="0"/>
    <pivotField compact="0" outline="0" showAll="0"/>
    <pivotField compact="0" outline="0" showAll="0"/>
    <pivotField axis="axisRow" showAll="0">
      <items count="5">
        <item m="1" x="3"/>
        <item x="2"/>
        <item x="0"/>
        <item x="1"/>
        <item t="default"/>
      </items>
    </pivotField>
    <pivotField compact="0" outline="0" showAll="0"/>
    <pivotField compact="0" outline="0" showAl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axis="axisRow" compact="0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7">
        <item m="1" x="6"/>
        <item x="5"/>
        <item x="0"/>
        <item x="1"/>
        <item x="2"/>
        <item x="3"/>
        <item x="4"/>
      </items>
    </pivotField>
    <pivotField compact="0" outline="0" showAll="0"/>
    <pivotField compact="0" outline="0" showAll="0"/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showAll="0" defaultSubtotal="0">
      <items count="6">
        <item m="1" x="5"/>
        <item x="4"/>
        <item x="0"/>
        <item x="1"/>
        <item x="2"/>
        <item x="3"/>
      </items>
    </pivotField>
    <pivotField compact="0" outline="0" showAll="0"/>
    <pivotField compact="0" outline="0" showAll="0"/>
    <pivotField dataField="1" compact="0" numFmtId="2" outline="0" showAll="0"/>
    <pivotField dataField="1" compact="0" numFmtId="2" outline="0" showAll="0"/>
    <pivotField dataField="1" compact="0" numFmtId="2" outline="0" showAll="0"/>
    <pivotField dataField="1" compact="0" numFmtId="2" outline="0" showAll="0"/>
    <pivotField dataField="1" compact="0" outline="0" showAll="0" defaultSubtotal="0"/>
    <pivotField dataField="1"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8">
    <field x="4"/>
    <field x="7"/>
    <field x="10"/>
    <field x="17"/>
    <field x="20"/>
    <field x="21"/>
    <field x="22"/>
    <field x="23"/>
  </rowFields>
  <rowItems count="12">
    <i>
      <x v="2"/>
    </i>
    <i r="1">
      <x v="2"/>
    </i>
    <i r="2">
      <x v="2"/>
    </i>
    <i r="3">
      <x v="2"/>
      <x v="2"/>
      <x v="2"/>
      <x v="2"/>
      <x v="2"/>
    </i>
    <i r="3">
      <x v="3"/>
      <x v="2"/>
      <x v="2"/>
      <x v="3"/>
      <x v="3"/>
    </i>
    <i r="3">
      <x v="4"/>
      <x v="2"/>
      <x v="2"/>
      <x v="3"/>
      <x v="4"/>
    </i>
    <i>
      <x v="3"/>
    </i>
    <i r="1">
      <x v="2"/>
    </i>
    <i r="2">
      <x v="2"/>
    </i>
    <i r="3">
      <x v="5"/>
      <x v="2"/>
      <x v="3"/>
      <x v="3"/>
      <x v="4"/>
    </i>
    <i r="3">
      <x v="6"/>
      <x v="2"/>
      <x v="3"/>
      <x v="4"/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Montant débit" fld="26" baseField="23" baseItem="0" numFmtId="4"/>
    <dataField name="Somme de Montant crédit" fld="27" baseField="23" baseItem="0" numFmtId="4"/>
    <dataField name="Somme de Solde débit" fld="28" baseField="23" baseItem="0" numFmtId="4"/>
    <dataField name="Somme de Solde crédit" fld="29" baseField="23" baseItem="0" numFmtId="4"/>
    <dataField name="Somme de Solde D-C" fld="30" baseField="4" baseItem="0" numFmtId="4"/>
    <dataField name="Somme de Solde C-D" fld="31" baseField="4" baseItem="0" numFmtId="4"/>
  </dataFields>
  <formats count="24">
    <format dxfId="47">
      <pivotArea dataOnly="0" labelOnly="1" fieldPosition="0">
        <references count="1">
          <reference field="17" count="0"/>
        </references>
      </pivotArea>
    </format>
    <format dxfId="46">
      <pivotArea dataOnly="0" fieldPosition="0">
        <references count="4">
          <reference field="4" count="0" selected="0"/>
          <reference field="7" count="0" selected="0"/>
          <reference field="10" count="0" selected="0"/>
          <reference field="17" count="0"/>
        </references>
      </pivotArea>
    </format>
    <format dxfId="45">
      <pivotArea dataOnly="0" labelOnly="1" fieldPosition="0">
        <references count="1">
          <reference field="20" count="0"/>
        </references>
      </pivotArea>
    </format>
    <format dxfId="44">
      <pivotArea dataOnly="0" labelOnly="1" fieldPosition="0">
        <references count="1">
          <reference field="21" count="0"/>
        </references>
      </pivotArea>
    </format>
    <format dxfId="43">
      <pivotArea dataOnly="0" labelOnly="1" fieldPosition="0">
        <references count="1">
          <reference field="22" count="0"/>
        </references>
      </pivotArea>
    </format>
    <format dxfId="42">
      <pivotArea dataOnly="0" outline="0" fieldPosition="0">
        <references count="6">
          <reference field="7" count="0" selected="0"/>
          <reference field="10" count="0" selected="0"/>
          <reference field="17" count="0" selected="0"/>
          <reference field="20" count="0" selected="0"/>
          <reference field="21" count="0" selected="0"/>
          <reference field="22" count="0"/>
        </references>
      </pivotArea>
    </format>
    <format dxfId="41">
      <pivotArea dataOnly="0" labelOnly="1" fieldPosition="0">
        <references count="1">
          <reference field="23" count="0"/>
        </references>
      </pivotArea>
    </format>
    <format dxfId="40">
      <pivotArea outline="0" fieldPosition="0">
        <references count="1">
          <reference field="4294967294" count="1">
            <x v="0"/>
          </reference>
        </references>
      </pivotArea>
    </format>
    <format dxfId="39">
      <pivotArea outline="0" fieldPosition="0">
        <references count="1">
          <reference field="4294967294" count="1">
            <x v="1"/>
          </reference>
        </references>
      </pivotArea>
    </format>
    <format dxfId="38">
      <pivotArea outline="0" fieldPosition="0">
        <references count="1">
          <reference field="4294967294" count="1">
            <x v="2"/>
          </reference>
        </references>
      </pivotArea>
    </format>
    <format dxfId="37">
      <pivotArea outline="0" fieldPosition="0">
        <references count="1">
          <reference field="4294967294" count="1">
            <x v="3"/>
          </reference>
        </references>
      </pivotArea>
    </format>
    <format dxfId="36">
      <pivotArea outline="0" fieldPosition="0">
        <references count="1">
          <reference field="4294967294" count="1" selected="0">
            <x v="0"/>
          </reference>
        </references>
      </pivotArea>
    </format>
    <format dxfId="35">
      <pivotArea outline="0" fieldPosition="0">
        <references count="1">
          <reference field="4294967294" count="1" selected="0">
            <x v="1"/>
          </reference>
        </references>
      </pivotArea>
    </format>
    <format dxfId="34">
      <pivotArea outline="0" fieldPosition="0">
        <references count="1">
          <reference field="4294967294" count="1" selected="0">
            <x v="2"/>
          </reference>
        </references>
      </pivotArea>
    </format>
    <format dxfId="33">
      <pivotArea outline="0" fieldPosition="0">
        <references count="1">
          <reference field="4294967294" count="1" selected="0">
            <x v="3"/>
          </reference>
        </references>
      </pivotArea>
    </format>
    <format dxfId="32">
      <pivotArea dataOnly="0" labelOnly="1" grandRow="1" outline="0" fieldPosition="0"/>
    </format>
    <format dxfId="31">
      <pivotArea outline="0" fieldPosition="0">
        <references count="1">
          <reference field="4294967294" count="1">
            <x v="4"/>
          </reference>
        </references>
      </pivotArea>
    </format>
    <format dxfId="30">
      <pivotArea outline="0" fieldPosition="0">
        <references count="1">
          <reference field="4294967294" count="1">
            <x v="5"/>
          </reference>
        </references>
      </pivotArea>
    </format>
    <format dxfId="29">
      <pivotArea dataOnly="0" labelOnly="1" outline="0" fieldPosition="0">
        <references count="4">
          <reference field="4" count="1" selected="0">
            <x v="0"/>
          </reference>
          <reference field="7" count="1" selected="0">
            <x v="0"/>
          </reference>
          <reference field="10" count="1" selected="0">
            <x v="0"/>
          </reference>
          <reference field="17" count="1">
            <x v="0"/>
          </reference>
        </references>
      </pivotArea>
    </format>
    <format dxfId="28">
      <pivotArea dataOnly="0" labelOnly="1" fieldPosition="0">
        <references count="1">
          <reference field="20" count="0"/>
        </references>
      </pivotArea>
    </format>
    <format dxfId="27">
      <pivotArea dataOnly="0" labelOnly="1" fieldPosition="0">
        <references count="1">
          <reference field="17" count="0"/>
        </references>
      </pivotArea>
    </format>
    <format dxfId="26">
      <pivotArea dataOnly="0" labelOnly="1" fieldPosition="0">
        <references count="1">
          <reference field="21" count="0"/>
        </references>
      </pivotArea>
    </format>
    <format dxfId="25">
      <pivotArea dataOnly="0" labelOnly="1" fieldPosition="0">
        <references count="1">
          <reference field="22" count="0"/>
        </references>
      </pivotArea>
    </format>
    <format dxfId="24">
      <pivotArea dataOnly="0" labelOnly="1" fieldPosition="0">
        <references count="1">
          <reference field="23" count="0"/>
        </references>
      </pivotArea>
    </format>
  </formats>
  <pivotTableStyleInfo name="Style de tableau croisé dynamique 1" showRowHeaders="1" showColHeaders="0" showRowStripes="0" showColStripes="0" showLastColumn="1"/>
  <filters count="1">
    <filter fld="4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tabSelected="1" zoomScaleNormal="100" workbookViewId="0"/>
  </sheetViews>
  <sheetFormatPr baseColWidth="10" defaultRowHeight="15" x14ac:dyDescent="0.25"/>
  <cols>
    <col min="1" max="1" width="6.28515625" customWidth="1" collapsed="1"/>
    <col min="2" max="2" width="22.5703125" customWidth="1" collapsed="1"/>
    <col min="3" max="3" width="17" customWidth="1" collapsed="1"/>
    <col min="4" max="4" width="20" customWidth="1" collapsed="1"/>
    <col min="5" max="5" width="17" customWidth="1" collapsed="1"/>
    <col min="6" max="6" width="16.7109375" customWidth="1" collapsed="1"/>
    <col min="7" max="7" width="16.5703125" customWidth="1" collapsed="1"/>
    <col min="8" max="8" width="22.7109375" customWidth="1" collapsed="1"/>
    <col min="9" max="9" width="18.42578125" customWidth="1" collapsed="1"/>
    <col min="10" max="10" width="17" customWidth="1" collapsed="1"/>
    <col min="11" max="11" width="19.7109375" customWidth="1" collapsed="1"/>
    <col min="12" max="12" width="15.7109375" customWidth="1" collapsed="1"/>
    <col min="13" max="13" width="15.42578125" customWidth="1" collapsed="1"/>
  </cols>
  <sheetData>
    <row r="1" spans="2:13" x14ac:dyDescent="0.25">
      <c r="M1" s="17" t="str">
        <f>CONCATENATE("Edité au : ",Donnees!F1 )</f>
        <v>Edité au : 28-03-2018</v>
      </c>
    </row>
    <row r="2" spans="2:13" x14ac:dyDescent="0.25">
      <c r="B2" s="18" t="s">
        <v>58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15.75" thickBot="1" x14ac:dyDescent="0.3"/>
    <row r="4" spans="2:13" s="6" customFormat="1" ht="32.25" customHeight="1" thickBot="1" x14ac:dyDescent="0.3">
      <c r="B4" s="7"/>
      <c r="C4" s="8" t="s">
        <v>45</v>
      </c>
      <c r="D4" s="7" t="s">
        <v>23</v>
      </c>
      <c r="E4" s="8" t="s">
        <v>24</v>
      </c>
      <c r="F4" s="7" t="s">
        <v>25</v>
      </c>
      <c r="G4" s="8" t="s">
        <v>46</v>
      </c>
      <c r="H4" s="7" t="s">
        <v>47</v>
      </c>
      <c r="I4" s="8" t="s">
        <v>48</v>
      </c>
      <c r="J4" s="7" t="s">
        <v>49</v>
      </c>
      <c r="K4" s="9" t="s">
        <v>50</v>
      </c>
      <c r="L4" s="15" t="s">
        <v>59</v>
      </c>
      <c r="M4" s="7" t="s">
        <v>60</v>
      </c>
    </row>
    <row r="5" spans="2:13" hidden="1" x14ac:dyDescent="0.25">
      <c r="H5" s="2" t="s">
        <v>57</v>
      </c>
    </row>
    <row r="6" spans="2:13" hidden="1" x14ac:dyDescent="0.25">
      <c r="B6" s="2" t="s">
        <v>51</v>
      </c>
      <c r="C6" s="2" t="s">
        <v>20</v>
      </c>
      <c r="D6" s="2" t="s">
        <v>23</v>
      </c>
      <c r="E6" s="2" t="s">
        <v>24</v>
      </c>
      <c r="F6" s="2" t="s">
        <v>25</v>
      </c>
      <c r="G6" s="2" t="s">
        <v>26</v>
      </c>
      <c r="H6" t="s">
        <v>53</v>
      </c>
      <c r="I6" t="s">
        <v>54</v>
      </c>
      <c r="J6" t="s">
        <v>55</v>
      </c>
      <c r="K6" t="s">
        <v>56</v>
      </c>
      <c r="L6" t="s">
        <v>61</v>
      </c>
      <c r="M6" t="s">
        <v>62</v>
      </c>
    </row>
    <row r="7" spans="2:13" x14ac:dyDescent="0.25">
      <c r="B7" s="3" t="s">
        <v>102</v>
      </c>
      <c r="H7" s="10">
        <v>13421.779999999999</v>
      </c>
      <c r="I7" s="10">
        <v>0</v>
      </c>
      <c r="J7" s="10">
        <v>0</v>
      </c>
      <c r="K7" s="10">
        <v>0</v>
      </c>
      <c r="L7" s="13">
        <v>0</v>
      </c>
      <c r="M7" s="13">
        <v>0</v>
      </c>
    </row>
    <row r="8" spans="2:13" x14ac:dyDescent="0.25">
      <c r="B8" s="4" t="s">
        <v>103</v>
      </c>
      <c r="H8" s="10">
        <v>13421.779999999999</v>
      </c>
      <c r="I8" s="10">
        <v>0</v>
      </c>
      <c r="J8" s="10">
        <v>0</v>
      </c>
      <c r="K8" s="10">
        <v>0</v>
      </c>
      <c r="L8" s="13">
        <v>0</v>
      </c>
      <c r="M8" s="13">
        <v>0</v>
      </c>
    </row>
    <row r="9" spans="2:13" x14ac:dyDescent="0.25">
      <c r="B9" s="5" t="s">
        <v>104</v>
      </c>
      <c r="H9" s="10">
        <v>13421.779999999999</v>
      </c>
      <c r="I9" s="10">
        <v>0</v>
      </c>
      <c r="J9" s="10">
        <v>0</v>
      </c>
      <c r="K9" s="10">
        <v>0</v>
      </c>
      <c r="L9" s="13">
        <v>0</v>
      </c>
      <c r="M9" s="13">
        <v>0</v>
      </c>
    </row>
    <row r="10" spans="2:13" x14ac:dyDescent="0.25">
      <c r="C10" s="16" t="s">
        <v>70</v>
      </c>
      <c r="D10" s="16" t="s">
        <v>67</v>
      </c>
      <c r="E10" s="16" t="s">
        <v>65</v>
      </c>
      <c r="F10" s="16" t="s">
        <v>73</v>
      </c>
      <c r="G10" s="16" t="s">
        <v>74</v>
      </c>
      <c r="H10" s="11">
        <v>5535.09</v>
      </c>
      <c r="I10" s="11">
        <v>0</v>
      </c>
      <c r="J10" s="11">
        <v>0</v>
      </c>
      <c r="K10" s="11">
        <v>0</v>
      </c>
      <c r="L10" s="14">
        <v>0</v>
      </c>
      <c r="M10" s="14">
        <v>0</v>
      </c>
    </row>
    <row r="11" spans="2:13" x14ac:dyDescent="0.25">
      <c r="C11" s="16" t="s">
        <v>82</v>
      </c>
      <c r="D11" s="16" t="s">
        <v>67</v>
      </c>
      <c r="E11" s="16" t="s">
        <v>65</v>
      </c>
      <c r="F11" s="16" t="s">
        <v>83</v>
      </c>
      <c r="G11" s="16" t="s">
        <v>84</v>
      </c>
      <c r="H11" s="11">
        <v>4586.6899999999996</v>
      </c>
      <c r="I11" s="11">
        <v>0</v>
      </c>
      <c r="J11" s="11">
        <v>0</v>
      </c>
      <c r="K11" s="11">
        <v>0</v>
      </c>
      <c r="L11" s="14">
        <v>0</v>
      </c>
      <c r="M11" s="14">
        <v>0</v>
      </c>
    </row>
    <row r="12" spans="2:13" x14ac:dyDescent="0.25">
      <c r="C12" s="16" t="s">
        <v>87</v>
      </c>
      <c r="D12" s="16" t="s">
        <v>67</v>
      </c>
      <c r="E12" s="16" t="s">
        <v>65</v>
      </c>
      <c r="F12" s="16" t="s">
        <v>83</v>
      </c>
      <c r="G12" s="16" t="s">
        <v>88</v>
      </c>
      <c r="H12" s="11">
        <v>3300</v>
      </c>
      <c r="I12" s="11">
        <v>0</v>
      </c>
      <c r="J12" s="11">
        <v>0</v>
      </c>
      <c r="K12" s="11">
        <v>0</v>
      </c>
      <c r="L12" s="14">
        <v>0</v>
      </c>
      <c r="M12" s="14">
        <v>0</v>
      </c>
    </row>
    <row r="13" spans="2:13" x14ac:dyDescent="0.25">
      <c r="B13" s="3" t="s">
        <v>105</v>
      </c>
      <c r="H13" s="10">
        <v>15940.76</v>
      </c>
      <c r="I13" s="10">
        <v>0</v>
      </c>
      <c r="J13" s="10">
        <v>7426</v>
      </c>
      <c r="K13" s="10">
        <v>0</v>
      </c>
      <c r="L13" s="13">
        <v>7426</v>
      </c>
      <c r="M13" s="13">
        <v>-7426</v>
      </c>
    </row>
    <row r="14" spans="2:13" x14ac:dyDescent="0.25">
      <c r="B14" s="4" t="s">
        <v>103</v>
      </c>
      <c r="H14" s="10">
        <v>15940.76</v>
      </c>
      <c r="I14" s="10">
        <v>0</v>
      </c>
      <c r="J14" s="10">
        <v>7426</v>
      </c>
      <c r="K14" s="10">
        <v>0</v>
      </c>
      <c r="L14" s="13">
        <v>7426</v>
      </c>
      <c r="M14" s="13">
        <v>-7426</v>
      </c>
    </row>
    <row r="15" spans="2:13" x14ac:dyDescent="0.25">
      <c r="B15" s="5" t="s">
        <v>104</v>
      </c>
      <c r="H15" s="10">
        <v>15940.76</v>
      </c>
      <c r="I15" s="10">
        <v>0</v>
      </c>
      <c r="J15" s="10">
        <v>7426</v>
      </c>
      <c r="K15" s="10">
        <v>0</v>
      </c>
      <c r="L15" s="13">
        <v>7426</v>
      </c>
      <c r="M15" s="13">
        <v>-7426</v>
      </c>
    </row>
    <row r="16" spans="2:13" x14ac:dyDescent="0.25">
      <c r="C16" s="16" t="s">
        <v>93</v>
      </c>
      <c r="D16" s="16" t="s">
        <v>67</v>
      </c>
      <c r="E16" s="16" t="s">
        <v>91</v>
      </c>
      <c r="F16" s="16" t="s">
        <v>83</v>
      </c>
      <c r="G16" s="16" t="s">
        <v>88</v>
      </c>
      <c r="H16" s="11">
        <v>7426</v>
      </c>
      <c r="I16" s="11">
        <v>0</v>
      </c>
      <c r="J16" s="11">
        <v>7426</v>
      </c>
      <c r="K16" s="11">
        <v>0</v>
      </c>
      <c r="L16" s="14">
        <v>7426</v>
      </c>
      <c r="M16" s="14">
        <v>-7426</v>
      </c>
    </row>
    <row r="17" spans="2:13" x14ac:dyDescent="0.25">
      <c r="C17" s="16" t="s">
        <v>97</v>
      </c>
      <c r="D17" s="16" t="s">
        <v>67</v>
      </c>
      <c r="E17" s="16" t="s">
        <v>91</v>
      </c>
      <c r="F17" s="16" t="s">
        <v>98</v>
      </c>
      <c r="G17" s="16" t="s">
        <v>99</v>
      </c>
      <c r="H17" s="11">
        <v>8514.76</v>
      </c>
      <c r="I17" s="11">
        <v>0</v>
      </c>
      <c r="J17" s="11">
        <v>0</v>
      </c>
      <c r="K17" s="11">
        <v>0</v>
      </c>
      <c r="L17" s="14">
        <v>0</v>
      </c>
      <c r="M17" s="14">
        <v>0</v>
      </c>
    </row>
    <row r="18" spans="2:13" x14ac:dyDescent="0.25">
      <c r="B18" s="4" t="s">
        <v>52</v>
      </c>
      <c r="C18" s="12"/>
      <c r="D18" s="12"/>
      <c r="E18" s="12"/>
      <c r="F18" s="12"/>
      <c r="G18" s="12"/>
      <c r="H18" s="10">
        <v>29362.54</v>
      </c>
      <c r="I18" s="10">
        <v>0</v>
      </c>
      <c r="J18" s="10">
        <v>7426</v>
      </c>
      <c r="K18" s="10">
        <v>0</v>
      </c>
      <c r="L18" s="13">
        <v>7426</v>
      </c>
      <c r="M18" s="13">
        <v>-7426</v>
      </c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workbookViewId="0"/>
  </sheetViews>
  <sheetFormatPr baseColWidth="10" defaultRowHeight="15" x14ac:dyDescent="0.25"/>
  <cols>
    <col min="1" max="1" width="17.42578125" customWidth="1" collapsed="1"/>
    <col min="2" max="2" width="20.85546875" customWidth="1" collapsed="1"/>
    <col min="3" max="3" width="16.7109375" customWidth="1" collapsed="1"/>
    <col min="4" max="4" width="22.140625" customWidth="1" collapsed="1"/>
    <col min="5" max="5" width="22.5703125" customWidth="1" collapsed="1"/>
    <col min="6" max="6" width="21" customWidth="1" collapsed="1"/>
    <col min="7" max="7" width="21.42578125" customWidth="1" collapsed="1"/>
    <col min="8" max="8" width="23.5703125" customWidth="1" collapsed="1"/>
    <col min="9" max="9" width="19.5703125" customWidth="1" collapsed="1"/>
    <col min="10" max="10" width="21" customWidth="1" collapsed="1"/>
    <col min="11" max="11" width="22.5703125" customWidth="1" collapsed="1"/>
    <col min="12" max="12" width="19.85546875" customWidth="1" collapsed="1"/>
    <col min="13" max="13" width="21.42578125" customWidth="1" collapsed="1"/>
    <col min="14" max="14" width="23.140625" customWidth="1" collapsed="1"/>
    <col min="15" max="15" width="23.28515625" customWidth="1" collapsed="1"/>
    <col min="16" max="16" width="23.5703125" customWidth="1" collapsed="1"/>
    <col min="17" max="17" width="23" customWidth="1" collapsed="1"/>
    <col min="18" max="18" width="22" customWidth="1" collapsed="1"/>
    <col min="19" max="19" width="22.85546875" customWidth="1" collapsed="1"/>
    <col min="20" max="20" width="16" customWidth="1" collapsed="1"/>
    <col min="23" max="23" width="19.85546875" customWidth="1" collapsed="1"/>
    <col min="24" max="24" width="18.5703125" customWidth="1" collapsed="1"/>
    <col min="26" max="26" width="18" customWidth="1" collapsed="1"/>
    <col min="27" max="27" width="19.42578125" customWidth="1" collapsed="1"/>
    <col min="28" max="28" width="20" customWidth="1" collapsed="1"/>
    <col min="29" max="29" width="20.28515625" customWidth="1" collapsed="1"/>
    <col min="30" max="32" width="18" customWidth="1" collapsed="1"/>
    <col min="33" max="33" width="27.42578125" customWidth="1" collapsed="1"/>
    <col min="34" max="34" width="29.85546875" customWidth="1" collapsed="1"/>
    <col min="35" max="35" width="23.42578125" customWidth="1" collapsed="1"/>
    <col min="37" max="37" width="29.28515625" customWidth="1" collapsed="1"/>
    <col min="38" max="38" width="21.85546875" customWidth="1" collapsed="1"/>
    <col min="39" max="39" width="19.28515625" customWidth="1" collapsed="1"/>
    <col min="40" max="40" width="19.140625" customWidth="1" collapsed="1"/>
    <col min="42" max="43" width="0" hidden="1" customWidth="1" collapsed="1"/>
    <col min="44" max="44" width="17.85546875" hidden="1" customWidth="1" collapsed="1"/>
  </cols>
  <sheetData>
    <row r="1" spans="1:44" x14ac:dyDescent="0.25">
      <c r="A1" t="s">
        <v>0</v>
      </c>
      <c r="B1" t="str">
        <f>AP4</f>
        <v>388559</v>
      </c>
      <c r="C1" t="s">
        <v>1</v>
      </c>
      <c r="D1" t="str">
        <f>AQ4</f>
        <v>PR</v>
      </c>
      <c r="E1" t="s">
        <v>2</v>
      </c>
      <c r="F1" t="str">
        <f>AR4</f>
        <v>28-03-2018</v>
      </c>
    </row>
    <row r="3" spans="1:44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t="s">
        <v>13</v>
      </c>
      <c r="L3" t="s">
        <v>14</v>
      </c>
      <c r="M3" t="s">
        <v>15</v>
      </c>
      <c r="N3" t="s">
        <v>16</v>
      </c>
      <c r="O3" t="s">
        <v>17</v>
      </c>
      <c r="P3" t="s">
        <v>18</v>
      </c>
      <c r="Q3" t="s">
        <v>19</v>
      </c>
      <c r="R3" t="s">
        <v>20</v>
      </c>
      <c r="S3" t="s">
        <v>21</v>
      </c>
      <c r="T3" t="s">
        <v>22</v>
      </c>
      <c r="U3" t="s">
        <v>23</v>
      </c>
      <c r="V3" t="s">
        <v>24</v>
      </c>
      <c r="W3" t="s">
        <v>25</v>
      </c>
      <c r="X3" t="s">
        <v>26</v>
      </c>
      <c r="Y3" t="s">
        <v>27</v>
      </c>
      <c r="Z3" t="s">
        <v>28</v>
      </c>
      <c r="AA3" t="s">
        <v>29</v>
      </c>
      <c r="AB3" t="s">
        <v>30</v>
      </c>
      <c r="AC3" t="s">
        <v>31</v>
      </c>
      <c r="AD3" t="s">
        <v>32</v>
      </c>
      <c r="AE3" t="s">
        <v>59</v>
      </c>
      <c r="AF3" t="s">
        <v>60</v>
      </c>
      <c r="AG3" t="s">
        <v>33</v>
      </c>
      <c r="AH3" t="s">
        <v>34</v>
      </c>
      <c r="AI3" t="s">
        <v>35</v>
      </c>
      <c r="AJ3" t="s">
        <v>36</v>
      </c>
      <c r="AK3" t="s">
        <v>37</v>
      </c>
      <c r="AL3" t="s">
        <v>38</v>
      </c>
      <c r="AM3" t="s">
        <v>39</v>
      </c>
      <c r="AN3" t="s">
        <v>40</v>
      </c>
      <c r="AO3" t="s">
        <v>41</v>
      </c>
      <c r="AP3" t="s">
        <v>42</v>
      </c>
      <c r="AQ3" t="s">
        <v>43</v>
      </c>
      <c r="AR3" t="s">
        <v>44</v>
      </c>
    </row>
    <row r="4" spans="1:44" x14ac:dyDescent="0.25">
      <c r="A4" t="s">
        <v>63</v>
      </c>
      <c r="B4" t="s">
        <v>64</v>
      </c>
      <c r="C4" t="s">
        <v>65</v>
      </c>
      <c r="D4" t="s">
        <v>66</v>
      </c>
      <c r="E4" t="str">
        <f>CONCATENATE(C4," - ",D4)</f>
        <v>CL0001 - Agence GRANET</v>
      </c>
      <c r="F4" t="s">
        <v>67</v>
      </c>
      <c r="G4" t="s">
        <v>68</v>
      </c>
      <c r="H4" t="str">
        <f>CONCATENATE(F4," - ",G4)</f>
        <v>411100 - Clients - Ventes</v>
      </c>
      <c r="I4" t="s">
        <v>69</v>
      </c>
      <c r="J4" t="s">
        <v>69</v>
      </c>
      <c r="K4" t="str">
        <f>CONCATENATE(I4," - ",J4)</f>
        <v xml:space="preserve"> - </v>
      </c>
      <c r="L4" t="s">
        <v>69</v>
      </c>
      <c r="M4" t="s">
        <v>69</v>
      </c>
      <c r="N4" t="str">
        <f>CONCATENATE(L4," - ",M4)</f>
        <v xml:space="preserve"> - </v>
      </c>
      <c r="O4" t="s">
        <v>69</v>
      </c>
      <c r="P4" t="s">
        <v>69</v>
      </c>
      <c r="Q4" t="str">
        <f>CONCATENATE(O4," - ",P4)</f>
        <v xml:space="preserve"> - </v>
      </c>
      <c r="R4" t="s">
        <v>70</v>
      </c>
      <c r="S4" t="s">
        <v>71</v>
      </c>
      <c r="T4" t="s">
        <v>72</v>
      </c>
      <c r="U4" t="s">
        <v>67</v>
      </c>
      <c r="V4" t="s">
        <v>65</v>
      </c>
      <c r="W4" t="s">
        <v>73</v>
      </c>
      <c r="X4" t="s">
        <v>74</v>
      </c>
      <c r="Y4" t="s">
        <v>75</v>
      </c>
      <c r="Z4" t="s">
        <v>76</v>
      </c>
      <c r="AA4" s="1">
        <v>5535.09</v>
      </c>
      <c r="AB4" s="1">
        <v>0</v>
      </c>
      <c r="AC4" s="1">
        <v>0</v>
      </c>
      <c r="AD4" s="1">
        <v>0</v>
      </c>
      <c r="AE4" s="1">
        <f>AC4-AD4</f>
        <v>0</v>
      </c>
      <c r="AF4" s="1">
        <f>AD4-AC4</f>
        <v>0</v>
      </c>
      <c r="AG4" t="s">
        <v>77</v>
      </c>
      <c r="AH4" t="s">
        <v>78</v>
      </c>
      <c r="AI4" t="s">
        <v>71</v>
      </c>
      <c r="AJ4" t="s">
        <v>69</v>
      </c>
      <c r="AK4" t="s">
        <v>69</v>
      </c>
      <c r="AL4" t="s">
        <v>69</v>
      </c>
      <c r="AM4" t="s">
        <v>69</v>
      </c>
      <c r="AN4" t="s">
        <v>69</v>
      </c>
      <c r="AO4" t="s">
        <v>69</v>
      </c>
      <c r="AP4" t="s">
        <v>79</v>
      </c>
      <c r="AQ4" t="s">
        <v>80</v>
      </c>
      <c r="AR4" t="s">
        <v>81</v>
      </c>
    </row>
    <row r="5" spans="1:44" x14ac:dyDescent="0.25">
      <c r="A5" t="s">
        <v>63</v>
      </c>
      <c r="B5" t="s">
        <v>64</v>
      </c>
      <c r="C5" t="s">
        <v>65</v>
      </c>
      <c r="D5" t="s">
        <v>66</v>
      </c>
      <c r="E5" t="str">
        <f>CONCATENATE(C5," - ",D5)</f>
        <v>CL0001 - Agence GRANET</v>
      </c>
      <c r="F5" t="s">
        <v>67</v>
      </c>
      <c r="G5" t="s">
        <v>68</v>
      </c>
      <c r="H5" t="str">
        <f>CONCATENATE(F5," - ",G5)</f>
        <v>411100 - Clients - Ventes</v>
      </c>
      <c r="I5" t="s">
        <v>69</v>
      </c>
      <c r="J5" t="s">
        <v>69</v>
      </c>
      <c r="K5" t="str">
        <f>CONCATENATE(I5," - ",J5)</f>
        <v xml:space="preserve"> - </v>
      </c>
      <c r="L5" t="s">
        <v>69</v>
      </c>
      <c r="M5" t="s">
        <v>69</v>
      </c>
      <c r="N5" t="str">
        <f>CONCATENATE(L5," - ",M5)</f>
        <v xml:space="preserve"> - </v>
      </c>
      <c r="O5" t="s">
        <v>69</v>
      </c>
      <c r="P5" t="s">
        <v>69</v>
      </c>
      <c r="Q5" t="str">
        <f>CONCATENATE(O5," - ",P5)</f>
        <v xml:space="preserve"> - </v>
      </c>
      <c r="R5" t="s">
        <v>82</v>
      </c>
      <c r="S5" t="s">
        <v>71</v>
      </c>
      <c r="T5" t="s">
        <v>72</v>
      </c>
      <c r="U5" t="s">
        <v>67</v>
      </c>
      <c r="V5" t="s">
        <v>65</v>
      </c>
      <c r="W5" t="s">
        <v>83</v>
      </c>
      <c r="X5" t="s">
        <v>84</v>
      </c>
      <c r="Y5" t="s">
        <v>75</v>
      </c>
      <c r="Z5" t="s">
        <v>76</v>
      </c>
      <c r="AA5" s="1">
        <v>4586.6899999999996</v>
      </c>
      <c r="AB5" s="1">
        <v>0</v>
      </c>
      <c r="AC5" s="1">
        <v>0</v>
      </c>
      <c r="AD5" s="1">
        <v>0</v>
      </c>
      <c r="AE5" s="1">
        <f>AC5-AD5</f>
        <v>0</v>
      </c>
      <c r="AF5" s="1">
        <f>AD5-AC5</f>
        <v>0</v>
      </c>
      <c r="AG5" t="s">
        <v>85</v>
      </c>
      <c r="AH5" t="s">
        <v>86</v>
      </c>
      <c r="AI5" t="s">
        <v>71</v>
      </c>
      <c r="AJ5" t="s">
        <v>69</v>
      </c>
      <c r="AK5" t="s">
        <v>69</v>
      </c>
      <c r="AL5" t="s">
        <v>69</v>
      </c>
      <c r="AM5" t="s">
        <v>69</v>
      </c>
      <c r="AN5" t="s">
        <v>69</v>
      </c>
      <c r="AO5" t="s">
        <v>69</v>
      </c>
      <c r="AP5" t="s">
        <v>79</v>
      </c>
      <c r="AQ5" t="s">
        <v>80</v>
      </c>
      <c r="AR5" t="s">
        <v>81</v>
      </c>
    </row>
    <row r="6" spans="1:44" x14ac:dyDescent="0.25">
      <c r="A6" t="s">
        <v>63</v>
      </c>
      <c r="B6" t="s">
        <v>64</v>
      </c>
      <c r="C6" t="s">
        <v>65</v>
      </c>
      <c r="D6" t="s">
        <v>66</v>
      </c>
      <c r="E6" t="str">
        <f>CONCATENATE(C6," - ",D6)</f>
        <v>CL0001 - Agence GRANET</v>
      </c>
      <c r="F6" t="s">
        <v>67</v>
      </c>
      <c r="G6" t="s">
        <v>68</v>
      </c>
      <c r="H6" t="str">
        <f>CONCATENATE(F6," - ",G6)</f>
        <v>411100 - Clients - Ventes</v>
      </c>
      <c r="I6" t="s">
        <v>69</v>
      </c>
      <c r="J6" t="s">
        <v>69</v>
      </c>
      <c r="K6" t="str">
        <f>CONCATENATE(I6," - ",J6)</f>
        <v xml:space="preserve"> - </v>
      </c>
      <c r="L6" t="s">
        <v>69</v>
      </c>
      <c r="M6" t="s">
        <v>69</v>
      </c>
      <c r="N6" t="str">
        <f>CONCATENATE(L6," - ",M6)</f>
        <v xml:space="preserve"> - </v>
      </c>
      <c r="O6" t="s">
        <v>69</v>
      </c>
      <c r="P6" t="s">
        <v>69</v>
      </c>
      <c r="Q6" t="str">
        <f>CONCATENATE(O6," - ",P6)</f>
        <v xml:space="preserve"> - </v>
      </c>
      <c r="R6" t="s">
        <v>87</v>
      </c>
      <c r="S6" t="s">
        <v>71</v>
      </c>
      <c r="T6" t="s">
        <v>72</v>
      </c>
      <c r="U6" t="s">
        <v>67</v>
      </c>
      <c r="V6" t="s">
        <v>65</v>
      </c>
      <c r="W6" t="s">
        <v>83</v>
      </c>
      <c r="X6" t="s">
        <v>88</v>
      </c>
      <c r="Y6" t="s">
        <v>75</v>
      </c>
      <c r="Z6" t="s">
        <v>76</v>
      </c>
      <c r="AA6" s="1">
        <v>3300</v>
      </c>
      <c r="AB6" s="1">
        <v>0</v>
      </c>
      <c r="AC6" s="1">
        <v>0</v>
      </c>
      <c r="AD6" s="1">
        <v>0</v>
      </c>
      <c r="AE6" s="1">
        <f>AC6-AD6</f>
        <v>0</v>
      </c>
      <c r="AF6" s="1">
        <f>AD6-AC6</f>
        <v>0</v>
      </c>
      <c r="AG6" t="s">
        <v>89</v>
      </c>
      <c r="AH6" t="s">
        <v>90</v>
      </c>
      <c r="AI6" t="s">
        <v>71</v>
      </c>
      <c r="AJ6" t="s">
        <v>69</v>
      </c>
      <c r="AK6" t="s">
        <v>69</v>
      </c>
      <c r="AL6" t="s">
        <v>69</v>
      </c>
      <c r="AM6" t="s">
        <v>69</v>
      </c>
      <c r="AN6" t="s">
        <v>69</v>
      </c>
      <c r="AO6" t="s">
        <v>69</v>
      </c>
      <c r="AP6" t="s">
        <v>79</v>
      </c>
      <c r="AQ6" t="s">
        <v>80</v>
      </c>
      <c r="AR6" t="s">
        <v>81</v>
      </c>
    </row>
    <row r="7" spans="1:44" x14ac:dyDescent="0.25">
      <c r="A7" t="s">
        <v>63</v>
      </c>
      <c r="B7" t="s">
        <v>64</v>
      </c>
      <c r="C7" t="s">
        <v>91</v>
      </c>
      <c r="D7" t="s">
        <v>92</v>
      </c>
      <c r="E7" t="str">
        <f>CONCATENATE(C7," - ",D7)</f>
        <v>CL0002 - Agence RONGIERS</v>
      </c>
      <c r="F7" t="s">
        <v>67</v>
      </c>
      <c r="G7" t="s">
        <v>68</v>
      </c>
      <c r="H7" t="str">
        <f>CONCATENATE(F7," - ",G7)</f>
        <v>411100 - Clients - Ventes</v>
      </c>
      <c r="I7" t="s">
        <v>69</v>
      </c>
      <c r="J7" t="s">
        <v>69</v>
      </c>
      <c r="K7" t="str">
        <f>CONCATENATE(I7," - ",J7)</f>
        <v xml:space="preserve"> - </v>
      </c>
      <c r="L7" t="s">
        <v>69</v>
      </c>
      <c r="M7" t="s">
        <v>69</v>
      </c>
      <c r="N7" t="str">
        <f>CONCATENATE(L7," - ",M7)</f>
        <v xml:space="preserve"> - </v>
      </c>
      <c r="O7" t="s">
        <v>69</v>
      </c>
      <c r="P7" t="s">
        <v>69</v>
      </c>
      <c r="Q7" t="str">
        <f>CONCATENATE(O7," - ",P7)</f>
        <v xml:space="preserve"> - </v>
      </c>
      <c r="R7" t="s">
        <v>93</v>
      </c>
      <c r="S7" t="s">
        <v>71</v>
      </c>
      <c r="T7" t="s">
        <v>72</v>
      </c>
      <c r="U7" t="s">
        <v>67</v>
      </c>
      <c r="V7" t="s">
        <v>91</v>
      </c>
      <c r="W7" t="s">
        <v>83</v>
      </c>
      <c r="X7" t="s">
        <v>88</v>
      </c>
      <c r="Y7" t="s">
        <v>75</v>
      </c>
      <c r="Z7" t="s">
        <v>76</v>
      </c>
      <c r="AA7" s="1">
        <v>7426</v>
      </c>
      <c r="AB7" s="1">
        <v>0</v>
      </c>
      <c r="AC7" s="1">
        <v>7426</v>
      </c>
      <c r="AD7" s="1">
        <v>0</v>
      </c>
      <c r="AE7" s="1">
        <f>AC7-AD7</f>
        <v>7426</v>
      </c>
      <c r="AF7" s="1">
        <f>AD7-AC7</f>
        <v>-7426</v>
      </c>
      <c r="AG7" t="s">
        <v>94</v>
      </c>
      <c r="AH7" t="s">
        <v>95</v>
      </c>
      <c r="AI7" t="s">
        <v>96</v>
      </c>
      <c r="AJ7" t="s">
        <v>69</v>
      </c>
      <c r="AK7" t="s">
        <v>69</v>
      </c>
      <c r="AL7" t="s">
        <v>69</v>
      </c>
      <c r="AM7" t="s">
        <v>69</v>
      </c>
      <c r="AN7" t="s">
        <v>69</v>
      </c>
      <c r="AO7" t="s">
        <v>69</v>
      </c>
      <c r="AP7" t="s">
        <v>79</v>
      </c>
      <c r="AQ7" t="s">
        <v>80</v>
      </c>
      <c r="AR7" t="s">
        <v>81</v>
      </c>
    </row>
    <row r="8" spans="1:44" x14ac:dyDescent="0.25">
      <c r="A8" t="s">
        <v>63</v>
      </c>
      <c r="B8" t="s">
        <v>64</v>
      </c>
      <c r="C8" t="s">
        <v>91</v>
      </c>
      <c r="D8" t="s">
        <v>92</v>
      </c>
      <c r="E8" t="str">
        <f>CONCATENATE(C8," - ",D8)</f>
        <v>CL0002 - Agence RONGIERS</v>
      </c>
      <c r="F8" t="s">
        <v>67</v>
      </c>
      <c r="G8" t="s">
        <v>68</v>
      </c>
      <c r="H8" t="str">
        <f>CONCATENATE(F8," - ",G8)</f>
        <v>411100 - Clients - Ventes</v>
      </c>
      <c r="I8" t="s">
        <v>69</v>
      </c>
      <c r="J8" t="s">
        <v>69</v>
      </c>
      <c r="K8" t="str">
        <f>CONCATENATE(I8," - ",J8)</f>
        <v xml:space="preserve"> - </v>
      </c>
      <c r="L8" t="s">
        <v>69</v>
      </c>
      <c r="M8" t="s">
        <v>69</v>
      </c>
      <c r="N8" t="str">
        <f>CONCATENATE(L8," - ",M8)</f>
        <v xml:space="preserve"> - </v>
      </c>
      <c r="O8" t="s">
        <v>69</v>
      </c>
      <c r="P8" t="s">
        <v>69</v>
      </c>
      <c r="Q8" t="str">
        <f>CONCATENATE(O8," - ",P8)</f>
        <v xml:space="preserve"> - </v>
      </c>
      <c r="R8" t="s">
        <v>97</v>
      </c>
      <c r="S8" t="s">
        <v>71</v>
      </c>
      <c r="T8" t="s">
        <v>72</v>
      </c>
      <c r="U8" t="s">
        <v>67</v>
      </c>
      <c r="V8" t="s">
        <v>91</v>
      </c>
      <c r="W8" t="s">
        <v>98</v>
      </c>
      <c r="X8" t="s">
        <v>99</v>
      </c>
      <c r="Y8" t="s">
        <v>75</v>
      </c>
      <c r="Z8" t="s">
        <v>76</v>
      </c>
      <c r="AA8" s="1">
        <v>8514.76</v>
      </c>
      <c r="AB8" s="1">
        <v>0</v>
      </c>
      <c r="AC8" s="1">
        <v>0</v>
      </c>
      <c r="AD8" s="1">
        <v>0</v>
      </c>
      <c r="AE8" s="1">
        <f>AC8-AD8</f>
        <v>0</v>
      </c>
      <c r="AF8" s="1">
        <f>AD8-AC8</f>
        <v>0</v>
      </c>
      <c r="AG8" t="s">
        <v>100</v>
      </c>
      <c r="AH8" t="s">
        <v>101</v>
      </c>
      <c r="AI8" t="s">
        <v>96</v>
      </c>
      <c r="AJ8" t="s">
        <v>69</v>
      </c>
      <c r="AK8" t="s">
        <v>69</v>
      </c>
      <c r="AL8" t="s">
        <v>69</v>
      </c>
      <c r="AM8" t="s">
        <v>69</v>
      </c>
      <c r="AN8" t="s">
        <v>69</v>
      </c>
      <c r="AO8" t="s">
        <v>69</v>
      </c>
      <c r="AP8" t="s">
        <v>79</v>
      </c>
      <c r="AQ8" t="s">
        <v>80</v>
      </c>
      <c r="AR8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EPTL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bfr. fresnel</dc:creator>
  <cp:keywords>SXSSF</cp:keywords>
  <cp:lastModifiedBy>pascal robert</cp:lastModifiedBy>
  <cp:lastPrinted>2018-03-28T07:13:08Z</cp:lastPrinted>
  <dcterms:created xsi:type="dcterms:W3CDTF">2018-03-22T10:08:06Z</dcterms:created>
  <dcterms:modified xsi:type="dcterms:W3CDTF">2018-03-28T07:13:49Z</dcterms:modified>
</cp:coreProperties>
</file>