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4.01\fr\oct\editions\"/>
    </mc:Choice>
  </mc:AlternateContent>
  <bookViews>
    <workbookView xWindow="3720" yWindow="0" windowWidth="25200" windowHeight="11985"/>
  </bookViews>
  <sheets>
    <sheet name="EMCT" sheetId="1" r:id="rId1"/>
    <sheet name="Donnees" sheetId="2" r:id="rId2"/>
  </sheets>
  <calcPr calcId="152511"/>
  <pivotCaches>
    <pivotCache cacheId="49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2" l="1"/>
  <c r="D1" i="2"/>
  <c r="B1" i="2"/>
  <c r="O1" i="1" l="1"/>
  <c r="AE28" i="2"/>
  <c r="AD28" i="2"/>
  <c r="O28" i="2"/>
  <c r="L28" i="2"/>
  <c r="I28" i="2"/>
  <c r="F28" i="2"/>
  <c r="C28" i="2"/>
  <c r="AE27" i="2"/>
  <c r="AD27" i="2"/>
  <c r="O27" i="2"/>
  <c r="L27" i="2"/>
  <c r="I27" i="2"/>
  <c r="F27" i="2"/>
  <c r="C27" i="2"/>
  <c r="AE26" i="2"/>
  <c r="AD26" i="2"/>
  <c r="O26" i="2"/>
  <c r="L26" i="2"/>
  <c r="I26" i="2"/>
  <c r="F26" i="2"/>
  <c r="C26" i="2"/>
  <c r="AE25" i="2"/>
  <c r="AD25" i="2"/>
  <c r="O25" i="2"/>
  <c r="L25" i="2"/>
  <c r="I25" i="2"/>
  <c r="F25" i="2"/>
  <c r="C25" i="2"/>
  <c r="AE24" i="2"/>
  <c r="AD24" i="2"/>
  <c r="O24" i="2"/>
  <c r="L24" i="2"/>
  <c r="I24" i="2"/>
  <c r="F24" i="2"/>
  <c r="C24" i="2"/>
  <c r="AE23" i="2"/>
  <c r="AD23" i="2"/>
  <c r="O23" i="2"/>
  <c r="L23" i="2"/>
  <c r="I23" i="2"/>
  <c r="F23" i="2"/>
  <c r="C23" i="2"/>
  <c r="AE22" i="2"/>
  <c r="AD22" i="2"/>
  <c r="O22" i="2"/>
  <c r="L22" i="2"/>
  <c r="I22" i="2"/>
  <c r="F22" i="2"/>
  <c r="C22" i="2"/>
  <c r="AE21" i="2"/>
  <c r="AD21" i="2"/>
  <c r="O21" i="2"/>
  <c r="L21" i="2"/>
  <c r="I21" i="2"/>
  <c r="F21" i="2"/>
  <c r="C21" i="2"/>
  <c r="AE20" i="2"/>
  <c r="AD20" i="2"/>
  <c r="O20" i="2"/>
  <c r="L20" i="2"/>
  <c r="I20" i="2"/>
  <c r="F20" i="2"/>
  <c r="C20" i="2"/>
  <c r="AE19" i="2"/>
  <c r="AD19" i="2"/>
  <c r="O19" i="2"/>
  <c r="L19" i="2"/>
  <c r="I19" i="2"/>
  <c r="F19" i="2"/>
  <c r="C19" i="2"/>
  <c r="AE18" i="2"/>
  <c r="AD18" i="2"/>
  <c r="O18" i="2"/>
  <c r="L18" i="2"/>
  <c r="I18" i="2"/>
  <c r="F18" i="2"/>
  <c r="C18" i="2"/>
  <c r="AE17" i="2"/>
  <c r="AD17" i="2"/>
  <c r="O17" i="2"/>
  <c r="L17" i="2"/>
  <c r="I17" i="2"/>
  <c r="F17" i="2"/>
  <c r="C17" i="2"/>
  <c r="AE16" i="2"/>
  <c r="AD16" i="2"/>
  <c r="O16" i="2"/>
  <c r="L16" i="2"/>
  <c r="I16" i="2"/>
  <c r="F16" i="2"/>
  <c r="C16" i="2"/>
  <c r="AE15" i="2"/>
  <c r="AD15" i="2"/>
  <c r="O15" i="2"/>
  <c r="L15" i="2"/>
  <c r="I15" i="2"/>
  <c r="F15" i="2"/>
  <c r="C15" i="2"/>
  <c r="AE14" i="2"/>
  <c r="AD14" i="2"/>
  <c r="O14" i="2"/>
  <c r="L14" i="2"/>
  <c r="I14" i="2"/>
  <c r="F14" i="2"/>
  <c r="C14" i="2"/>
  <c r="AE13" i="2"/>
  <c r="AD13" i="2"/>
  <c r="O13" i="2"/>
  <c r="L13" i="2"/>
  <c r="I13" i="2"/>
  <c r="F13" i="2"/>
  <c r="C13" i="2"/>
  <c r="AE12" i="2"/>
  <c r="AD12" i="2"/>
  <c r="O12" i="2"/>
  <c r="L12" i="2"/>
  <c r="I12" i="2"/>
  <c r="F12" i="2"/>
  <c r="C12" i="2"/>
  <c r="AE11" i="2"/>
  <c r="AD11" i="2"/>
  <c r="O11" i="2"/>
  <c r="L11" i="2"/>
  <c r="I11" i="2"/>
  <c r="F11" i="2"/>
  <c r="C11" i="2"/>
  <c r="AE10" i="2"/>
  <c r="AD10" i="2"/>
  <c r="O10" i="2"/>
  <c r="L10" i="2"/>
  <c r="I10" i="2"/>
  <c r="F10" i="2"/>
  <c r="C10" i="2"/>
  <c r="AE9" i="2"/>
  <c r="AD9" i="2"/>
  <c r="O9" i="2"/>
  <c r="L9" i="2"/>
  <c r="I9" i="2"/>
  <c r="F9" i="2"/>
  <c r="C9" i="2"/>
  <c r="AE8" i="2"/>
  <c r="AD8" i="2"/>
  <c r="O8" i="2"/>
  <c r="L8" i="2"/>
  <c r="I8" i="2"/>
  <c r="F8" i="2"/>
  <c r="C8" i="2"/>
  <c r="AE7" i="2"/>
  <c r="AD7" i="2"/>
  <c r="O7" i="2"/>
  <c r="L7" i="2"/>
  <c r="I7" i="2"/>
  <c r="F7" i="2"/>
  <c r="C7" i="2"/>
  <c r="AE6" i="2"/>
  <c r="AD6" i="2"/>
  <c r="O6" i="2"/>
  <c r="L6" i="2"/>
  <c r="I6" i="2"/>
  <c r="F6" i="2"/>
  <c r="C6" i="2"/>
  <c r="AE5" i="2"/>
  <c r="AD5" i="2"/>
  <c r="O5" i="2"/>
  <c r="L5" i="2"/>
  <c r="I5" i="2"/>
  <c r="F5" i="2"/>
  <c r="C5" i="2"/>
  <c r="AE4" i="2"/>
  <c r="AD4" i="2"/>
  <c r="O4" i="2"/>
  <c r="L4" i="2"/>
  <c r="I4" i="2"/>
  <c r="F4" i="2"/>
  <c r="C4" i="2"/>
</calcChain>
</file>

<file path=xl/sharedStrings.xml><?xml version="1.0" encoding="utf-8"?>
<sst xmlns="http://schemas.openxmlformats.org/spreadsheetml/2006/main" count="914" uniqueCount="141">
  <si>
    <t>Etablissement</t>
  </si>
  <si>
    <t>Totalisation 1</t>
  </si>
  <si>
    <t>Libellé Totalisation 1</t>
  </si>
  <si>
    <t xml:space="preserve">Totalisation 2 </t>
  </si>
  <si>
    <t>Libellé Totalisation2</t>
  </si>
  <si>
    <t>Totalisation 3</t>
  </si>
  <si>
    <t>Libellé totalisation 3</t>
  </si>
  <si>
    <t>Totalisation 4</t>
  </si>
  <si>
    <t>Libellé totalisation 4</t>
  </si>
  <si>
    <t>Totalisation et libellé 1</t>
  </si>
  <si>
    <t>Totalisation et libellé 2</t>
  </si>
  <si>
    <t>Totalisation et libellé 3</t>
  </si>
  <si>
    <t>Totalisation et libellé 4</t>
  </si>
  <si>
    <t>Numéro écriture</t>
  </si>
  <si>
    <t>Numéro pièce</t>
  </si>
  <si>
    <t>Numéro d'échéance</t>
  </si>
  <si>
    <t>Type d'écriture</t>
  </si>
  <si>
    <t>Etat d'écriture</t>
  </si>
  <si>
    <t>Journal</t>
  </si>
  <si>
    <t>Tiers</t>
  </si>
  <si>
    <t>Compte</t>
  </si>
  <si>
    <t>CGRA</t>
  </si>
  <si>
    <t>Date comptable</t>
  </si>
  <si>
    <t>Libellé mouvement</t>
  </si>
  <si>
    <t>Quantité unité d'œuvre</t>
  </si>
  <si>
    <t>Montant référence débit</t>
  </si>
  <si>
    <t>Montant référence crédit</t>
  </si>
  <si>
    <t>Libellé complémentaire</t>
  </si>
  <si>
    <t>Solde D-C</t>
  </si>
  <si>
    <t>Solde C-D</t>
  </si>
  <si>
    <t>Edition des mouvements de contrepartie</t>
  </si>
  <si>
    <t>Étiquettes de lignes</t>
  </si>
  <si>
    <t>Total général</t>
  </si>
  <si>
    <t>Somme de Montant référence débit</t>
  </si>
  <si>
    <t>Somme de Montant référence crédit</t>
  </si>
  <si>
    <t>Somme de Solde D-C</t>
  </si>
  <si>
    <t>Somme de Solde C-D</t>
  </si>
  <si>
    <t>Valeurs</t>
  </si>
  <si>
    <t>Ecriture</t>
  </si>
  <si>
    <t>Pièce</t>
  </si>
  <si>
    <t>Ech.</t>
  </si>
  <si>
    <t>Job</t>
  </si>
  <si>
    <t>User</t>
  </si>
  <si>
    <t>Date Lancement</t>
  </si>
  <si>
    <t>Numéro Job :</t>
  </si>
  <si>
    <t>Utilisateur de lancement :</t>
  </si>
  <si>
    <t>Date d'exécution :</t>
  </si>
  <si>
    <t>Libellé établissement</t>
  </si>
  <si>
    <t>Etablissement et Libellé</t>
  </si>
  <si>
    <t>Montant débit</t>
  </si>
  <si>
    <t>Montant crédit</t>
  </si>
  <si>
    <t>IND</t>
  </si>
  <si>
    <t>Qualiac</t>
  </si>
  <si>
    <t>1501</t>
  </si>
  <si>
    <t>Papéterie Delprat</t>
  </si>
  <si>
    <t>401100</t>
  </si>
  <si>
    <t>Achats Fournisseurs</t>
  </si>
  <si>
    <t>606300</t>
  </si>
  <si>
    <t>Ach n stock:Four ent</t>
  </si>
  <si>
    <t/>
  </si>
  <si>
    <t>C0036288</t>
  </si>
  <si>
    <t>FF10002532</t>
  </si>
  <si>
    <t>0</t>
  </si>
  <si>
    <t>C</t>
  </si>
  <si>
    <t>ACHAT</t>
  </si>
  <si>
    <t>ACT1           DBT</t>
  </si>
  <si>
    <t>11-01-2018</t>
  </si>
  <si>
    <t>389032</t>
  </si>
  <si>
    <t>PR</t>
  </si>
  <si>
    <t>29-03-2018</t>
  </si>
  <si>
    <t>C0036289</t>
  </si>
  <si>
    <t>FF10002533</t>
  </si>
  <si>
    <t>C0036290</t>
  </si>
  <si>
    <t>FF10002534</t>
  </si>
  <si>
    <t>C0036291</t>
  </si>
  <si>
    <t>FF10002535</t>
  </si>
  <si>
    <t>ACT1           CRD</t>
  </si>
  <si>
    <t>C0036326</t>
  </si>
  <si>
    <t>FF10002541</t>
  </si>
  <si>
    <t>16-01-2018</t>
  </si>
  <si>
    <t>1505</t>
  </si>
  <si>
    <t>Papéterie DUPIN</t>
  </si>
  <si>
    <t>600009</t>
  </si>
  <si>
    <t>C0036250</t>
  </si>
  <si>
    <t>FF10002525</t>
  </si>
  <si>
    <t>V</t>
  </si>
  <si>
    <t>ACT2</t>
  </si>
  <si>
    <t>03-01-2018</t>
  </si>
  <si>
    <t>C0036251</t>
  </si>
  <si>
    <t>FF10002526</t>
  </si>
  <si>
    <t>C0036252</t>
  </si>
  <si>
    <t>FF10002527</t>
  </si>
  <si>
    <t>601100</t>
  </si>
  <si>
    <t>Ach stock:Mat prem A</t>
  </si>
  <si>
    <t>C0036338</t>
  </si>
  <si>
    <t>FF10002542</t>
  </si>
  <si>
    <t>22-01-2018</t>
  </si>
  <si>
    <t>C0036246</t>
  </si>
  <si>
    <t>FF10002523</t>
  </si>
  <si>
    <t>ACT1</t>
  </si>
  <si>
    <t>02-01-2018</t>
  </si>
  <si>
    <t>C0036256</t>
  </si>
  <si>
    <t>FF10002528</t>
  </si>
  <si>
    <t>C0036298</t>
  </si>
  <si>
    <t>OD00000099</t>
  </si>
  <si>
    <t>ODV</t>
  </si>
  <si>
    <t>C0036299</t>
  </si>
  <si>
    <t>FF10002536</t>
  </si>
  <si>
    <t>C0036300</t>
  </si>
  <si>
    <t>OD00000100</t>
  </si>
  <si>
    <t>OD</t>
  </si>
  <si>
    <t>C0036305</t>
  </si>
  <si>
    <t>FF10002538</t>
  </si>
  <si>
    <t>15-01-2018</t>
  </si>
  <si>
    <t>C0036323</t>
  </si>
  <si>
    <t>FF10002539</t>
  </si>
  <si>
    <t>C0036395</t>
  </si>
  <si>
    <t>FF10002545</t>
  </si>
  <si>
    <t>29-01-2018</t>
  </si>
  <si>
    <t>C0036398</t>
  </si>
  <si>
    <t>FF10002546</t>
  </si>
  <si>
    <t>30-01-2018</t>
  </si>
  <si>
    <t>C0036399</t>
  </si>
  <si>
    <t>FF10002547</t>
  </si>
  <si>
    <t>C0036400</t>
  </si>
  <si>
    <t>FF10002548</t>
  </si>
  <si>
    <t>C0036401</t>
  </si>
  <si>
    <t>FF10002549</t>
  </si>
  <si>
    <t>C0036776</t>
  </si>
  <si>
    <t>FF10002631</t>
  </si>
  <si>
    <t>01-01-2018</t>
  </si>
  <si>
    <t>IND - Qualiac</t>
  </si>
  <si>
    <t>1501 - Papéterie Delprat</t>
  </si>
  <si>
    <t>401100 - Achats Fournisseurs</t>
  </si>
  <si>
    <t>606300 - Ach n stock:Four ent</t>
  </si>
  <si>
    <t xml:space="preserve"> - </t>
  </si>
  <si>
    <t>1505 - Papéterie DUPIN</t>
  </si>
  <si>
    <t>601100 - Ach stock:Mat prem A</t>
  </si>
  <si>
    <t>ACT3</t>
  </si>
  <si>
    <t>Achat div.</t>
  </si>
  <si>
    <t>600009 - Achat div.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</si>
</sst>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 indent="1"/>
    </xf>
    <xf numFmtId="4" fontId="0" fillId="0" borderId="0" xfId="0" applyNumberFormat="1" applyAlignment="1"/>
    <xf numFmtId="0" fontId="0" fillId="0" borderId="0" xfId="0" applyNumberFormat="1" applyAlignment="1"/>
    <xf numFmtId="0" fontId="0" fillId="0" borderId="0" xfId="0" applyAlignment="1">
      <alignment horizontal="left" indent="4"/>
    </xf>
    <xf numFmtId="0" fontId="1" fillId="0" borderId="0" xfId="0" applyFont="1" applyAlignment="1">
      <alignment horizontal="center"/>
    </xf>
    <xf numFmtId="0" fontId="0" fillId="3" borderId="0" xfId="0" applyFill="1"/>
  </cellXfs>
  <cellStyles count="1">
    <cellStyle name="Normal" xfId="0" builtinId="0"/>
  </cellStyles>
  <dxfs count="60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4" formatCode="#,##0.00"/>
      <alignment horizontal="right" indent="1" readingOrder="0"/>
    </dxf>
    <dxf>
      <alignment horizontal="general" indent="0" readingOrder="0"/>
    </dxf>
    <dxf>
      <numFmt numFmtId="4" formatCode="#,##0.00"/>
      <alignment horizontal="right" indent="1" readingOrder="0"/>
    </dxf>
    <dxf>
      <numFmt numFmtId="4" formatCode="#,##0.00"/>
      <alignment horizontal="right" indent="1" readingOrder="0"/>
    </dxf>
    <dxf>
      <numFmt numFmtId="4" formatCode="#,##0.00"/>
      <alignment horizontal="right" indent="1" readingOrder="0"/>
    </dxf>
    <dxf>
      <numFmt numFmtId="0" formatCode="General"/>
      <alignment horizontal="general" indent="0" readingOrder="0"/>
    </dxf>
    <dxf>
      <numFmt numFmtId="0" formatCode="General"/>
      <alignment horizontal="general" indent="0" readingOrder="0"/>
    </dxf>
    <dxf>
      <numFmt numFmtId="0" formatCode="General"/>
      <alignment horizontal="general" indent="0" readingOrder="0"/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4" formatCode="#,##0.00"/>
      <alignment horizontal="right" indent="1" readingOrder="0"/>
    </dxf>
    <dxf>
      <alignment horizontal="general" indent="0" readingOrder="0"/>
    </dxf>
    <dxf>
      <numFmt numFmtId="4" formatCode="#,##0.00"/>
      <alignment horizontal="right" indent="1" readingOrder="0"/>
    </dxf>
    <dxf>
      <numFmt numFmtId="4" formatCode="#,##0.00"/>
      <alignment horizontal="right" indent="1" readingOrder="0"/>
    </dxf>
    <dxf>
      <numFmt numFmtId="4" formatCode="#,##0.00"/>
      <alignment horizontal="right" indent="1" readingOrder="0"/>
    </dxf>
    <dxf>
      <numFmt numFmtId="0" formatCode="General"/>
      <alignment horizontal="general" indent="0" readingOrder="0"/>
    </dxf>
    <dxf>
      <numFmt numFmtId="0" formatCode="General"/>
      <alignment horizontal="general" indent="0" readingOrder="0"/>
    </dxf>
    <dxf>
      <numFmt numFmtId="0" formatCode="General"/>
      <alignment horizontal="general" inden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0" formatCode="General"/>
      <alignment horizontal="general" indent="0" readingOrder="0"/>
    </dxf>
    <dxf>
      <numFmt numFmtId="0" formatCode="General"/>
      <alignment horizontal="general" indent="0" readingOrder="0"/>
    </dxf>
    <dxf>
      <numFmt numFmtId="0" formatCode="General"/>
      <alignment horizontal="general" indent="0" readingOrder="0"/>
    </dxf>
    <dxf>
      <numFmt numFmtId="4" formatCode="#,##0.00"/>
      <alignment horizontal="right" indent="1" readingOrder="0"/>
    </dxf>
    <dxf>
      <numFmt numFmtId="4" formatCode="#,##0.00"/>
      <alignment horizontal="right" indent="1" readingOrder="0"/>
    </dxf>
    <dxf>
      <numFmt numFmtId="4" formatCode="#,##0.00"/>
      <alignment horizontal="right" indent="1" readingOrder="0"/>
    </dxf>
    <dxf>
      <alignment horizontal="general" indent="0" readingOrder="0"/>
    </dxf>
    <dxf>
      <numFmt numFmtId="4" formatCode="#,##0.00"/>
      <alignment horizontal="right" indent="1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 style="hair">
          <color auto="1"/>
        </horizontal>
      </border>
    </dxf>
    <dxf>
      <font>
        <b/>
        <i val="0"/>
      </font>
      <fill>
        <patternFill>
          <bgColor theme="0" tint="-0.1499679555650502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MCT" table="0" count="6">
      <tableStyleElement type="wholeTable" dxfId="59"/>
      <tableStyleElement type="totalRow" dxfId="58"/>
      <tableStyleElement type="firstColumn" dxfId="57"/>
      <tableStyleElement type="firstRowSubheading" dxfId="56"/>
      <tableStyleElement type="secondRowSubheading" dxfId="55"/>
      <tableStyleElement type="thirdRowSubheading" dxfId="5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3188.591816666667" createdVersion="5" refreshedVersion="5" minRefreshableVersion="3" recordCount="26">
  <cacheSource type="worksheet">
    <worksheetSource ref="A3:AF999993" sheet="Donnees"/>
  </cacheSource>
  <cacheFields count="32">
    <cacheField name="Etablissement" numFmtId="0">
      <sharedItems containsBlank="1"/>
    </cacheField>
    <cacheField name="Libellé établissement" numFmtId="0">
      <sharedItems containsBlank="1"/>
    </cacheField>
    <cacheField name="Etablissement et Libellé" numFmtId="0">
      <sharedItems containsBlank="1" count="3">
        <s v="IND - Qualiac"/>
        <m/>
        <s v="  -  " u="1"/>
      </sharedItems>
    </cacheField>
    <cacheField name="Totalisation 1" numFmtId="0">
      <sharedItems containsBlank="1"/>
    </cacheField>
    <cacheField name="Libellé Totalisation 1" numFmtId="0">
      <sharedItems containsBlank="1"/>
    </cacheField>
    <cacheField name="Totalisation et libellé 1" numFmtId="0">
      <sharedItems containsBlank="1" count="5">
        <s v="1501 - Papéterie Delprat"/>
        <s v="1505 - Papéterie DUPIN"/>
        <m/>
        <s v="  -  " u="1"/>
        <s v=" - " u="1"/>
      </sharedItems>
    </cacheField>
    <cacheField name="Totalisation 2 " numFmtId="0">
      <sharedItems containsBlank="1"/>
    </cacheField>
    <cacheField name="Libellé Totalisation2" numFmtId="0">
      <sharedItems containsBlank="1"/>
    </cacheField>
    <cacheField name="Totalisation et libellé 2" numFmtId="0">
      <sharedItems containsBlank="1" count="4">
        <s v="401100 - Achats Fournisseurs"/>
        <m/>
        <s v="  -  " u="1"/>
        <s v=" - " u="1"/>
      </sharedItems>
    </cacheField>
    <cacheField name="Totalisation 3" numFmtId="0">
      <sharedItems containsBlank="1"/>
    </cacheField>
    <cacheField name="Libellé totalisation 3" numFmtId="0">
      <sharedItems containsBlank="1"/>
    </cacheField>
    <cacheField name="Totalisation et libellé 3" numFmtId="0">
      <sharedItems containsBlank="1" count="7">
        <s v="606300 - Ach n stock:Four ent"/>
        <s v="600009 - Achat div."/>
        <s v="601100 - Ach stock:Mat prem A"/>
        <m/>
        <s v="600009 - Créé en html5" u="1"/>
        <s v="  -  " u="1"/>
        <s v=" - " u="1"/>
      </sharedItems>
    </cacheField>
    <cacheField name="Totalisation 4" numFmtId="0">
      <sharedItems containsBlank="1"/>
    </cacheField>
    <cacheField name="Libellé totalisation 4" numFmtId="0">
      <sharedItems containsBlank="1"/>
    </cacheField>
    <cacheField name="Totalisation et libellé 4" numFmtId="0">
      <sharedItems containsBlank="1" count="3">
        <s v=" - "/>
        <m/>
        <s v="  -  " u="1"/>
      </sharedItems>
    </cacheField>
    <cacheField name="Numéro écriture" numFmtId="0">
      <sharedItems containsBlank="1" count="24">
        <s v="C0036288"/>
        <s v="C0036289"/>
        <s v="C0036290"/>
        <s v="C0036291"/>
        <s v="C0036326"/>
        <s v="C0036250"/>
        <s v="C0036251"/>
        <s v="C0036252"/>
        <s v="C0036338"/>
        <s v="C0036246"/>
        <s v="C0036256"/>
        <s v="C0036298"/>
        <s v="C0036299"/>
        <s v="C0036300"/>
        <s v="C0036305"/>
        <s v="C0036323"/>
        <s v="C0036395"/>
        <s v="C0036398"/>
        <s v="C0036399"/>
        <s v="C0036400"/>
        <s v="C0036401"/>
        <s v="C0036776"/>
        <m/>
        <s v=" " u="1"/>
      </sharedItems>
    </cacheField>
    <cacheField name="Numéro pièce" numFmtId="0">
      <sharedItems containsBlank="1" count="24">
        <s v="FF10002532"/>
        <s v="FF10002533"/>
        <s v="FF10002534"/>
        <s v="FF10002535"/>
        <s v="FF10002541"/>
        <s v="FF10002525"/>
        <s v="FF10002526"/>
        <s v="FF10002527"/>
        <s v="FF10002542"/>
        <s v="FF10002523"/>
        <s v="FF10002528"/>
        <s v="OD00000099"/>
        <s v="FF10002536"/>
        <s v="OD00000100"/>
        <s v="FF10002538"/>
        <s v="FF10002539"/>
        <s v="FF10002545"/>
        <s v="FF10002546"/>
        <s v="FF10002547"/>
        <s v="FF10002548"/>
        <s v="FF10002549"/>
        <s v="FF10002631"/>
        <m/>
        <s v=" " u="1"/>
      </sharedItems>
    </cacheField>
    <cacheField name="Numéro d'échéance" numFmtId="0">
      <sharedItems containsBlank="1" count="3">
        <s v="0"/>
        <m/>
        <s v=" " u="1"/>
      </sharedItems>
    </cacheField>
    <cacheField name="Type d'écriture" numFmtId="0">
      <sharedItems containsBlank="1"/>
    </cacheField>
    <cacheField name="Etat d'écriture" numFmtId="0">
      <sharedItems containsBlank="1"/>
    </cacheField>
    <cacheField name="Journal" numFmtId="0">
      <sharedItems containsBlank="1" count="5">
        <s v="ACHAT"/>
        <s v="ODV"/>
        <s v="OD"/>
        <m/>
        <s v=" " u="1"/>
      </sharedItems>
    </cacheField>
    <cacheField name="Tiers" numFmtId="0">
      <sharedItems containsBlank="1" count="3">
        <s v=""/>
        <m/>
        <s v=" " u="1"/>
      </sharedItems>
    </cacheField>
    <cacheField name="Compte" numFmtId="0">
      <sharedItems containsBlank="1" count="5">
        <s v="606300"/>
        <s v="600009"/>
        <s v="601100"/>
        <m/>
        <s v=" " u="1"/>
      </sharedItems>
    </cacheField>
    <cacheField name="CGRA" numFmtId="0">
      <sharedItems containsBlank="1" count="9">
        <s v="ACT1           DBT"/>
        <s v="ACT1           CRD"/>
        <s v="ACT2"/>
        <s v="ACT3"/>
        <s v="ACT1"/>
        <m/>
        <s v="ACT2    APFG" u="1"/>
        <s v=" " u="1"/>
        <s v="ACT1           LEPUY" u="1"/>
      </sharedItems>
    </cacheField>
    <cacheField name="Date comptable" numFmtId="0">
      <sharedItems containsBlank="1" count="11">
        <s v="11-01-2018"/>
        <s v="16-01-2018"/>
        <s v="03-01-2018"/>
        <s v="22-01-2018"/>
        <s v="02-01-2018"/>
        <s v="15-01-2018"/>
        <s v="29-01-2018"/>
        <s v="30-01-2018"/>
        <s v="01-01-2018"/>
        <m/>
        <s v=" " u="1"/>
      </sharedItems>
    </cacheField>
    <cacheField name="Libellé mouvement" numFmtId="0">
      <sharedItems containsBlank="1" count="15">
        <s v="Papéterie Delprat"/>
        <s v="Papéterie DUPIN"/>
        <m/>
        <s v="créée le 16/01/2018  gg" u="1"/>
        <s v="créée le 30/01/2018 LRFR" u="1"/>
        <s v="créée le 03/01/2018 tva" u="1"/>
        <s v="créée le 16/01/2018 hh" u="1"/>
        <s v="créée le 22/01/2018 sur vmdevq" u="1"/>
        <s v="créée le 29/01/2018 1" u="1"/>
        <s v="créée le 02/01/2018" u="1"/>
        <s v="créée le 08/03/2018" u="1"/>
        <s v=" " u="1"/>
        <s v="créée le 03/01/2018 t" u="1"/>
        <s v="créée le 11/01/2018 lissage" u="1"/>
        <s v="créée le 15/01/2018 html5" u="1"/>
      </sharedItems>
    </cacheField>
    <cacheField name="Quantité unité d'œuvre" numFmtId="0">
      <sharedItems containsBlank="1"/>
    </cacheField>
    <cacheField name="Montant référence débit" numFmtId="0">
      <sharedItems containsString="0" containsBlank="1" containsNumber="1" minValue="0" maxValue="600000"/>
    </cacheField>
    <cacheField name="Montant référence crédit" numFmtId="0">
      <sharedItems containsString="0" containsBlank="1" containsNumber="1" containsInteger="1" minValue="0" maxValue="800"/>
    </cacheField>
    <cacheField name="Solde D-C" numFmtId="0">
      <sharedItems containsString="0" containsBlank="1" containsNumber="1" minValue="-800" maxValue="600000"/>
    </cacheField>
    <cacheField name="Solde C-D" numFmtId="0">
      <sharedItems containsString="0" containsBlank="1" containsNumber="1" minValue="-600000" maxValue="800"/>
    </cacheField>
    <cacheField name="Libellé complémentair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s v="IND"/>
    <s v="Qualiac"/>
    <x v="0"/>
    <s v="1501"/>
    <s v="Papéterie Delprat"/>
    <x v="0"/>
    <s v="401100"/>
    <s v="Achats Fournisseurs"/>
    <x v="0"/>
    <s v="606300"/>
    <s v="Ach n stock:Four ent"/>
    <x v="0"/>
    <s v=""/>
    <s v=""/>
    <x v="0"/>
    <x v="0"/>
    <x v="0"/>
    <x v="0"/>
    <s v="C"/>
    <s v="C"/>
    <x v="0"/>
    <x v="0"/>
    <x v="0"/>
    <x v="0"/>
    <x v="0"/>
    <x v="0"/>
    <s v=""/>
    <n v="450"/>
    <n v="0"/>
    <n v="450"/>
    <n v="-450"/>
    <s v=""/>
  </r>
  <r>
    <s v="IND"/>
    <s v="Qualiac"/>
    <x v="0"/>
    <s v="1501"/>
    <s v="Papéterie Delprat"/>
    <x v="0"/>
    <s v="401100"/>
    <s v="Achats Fournisseurs"/>
    <x v="0"/>
    <s v="606300"/>
    <s v="Ach n stock:Four ent"/>
    <x v="0"/>
    <s v=""/>
    <s v=""/>
    <x v="0"/>
    <x v="1"/>
    <x v="1"/>
    <x v="0"/>
    <s v="C"/>
    <s v="C"/>
    <x v="0"/>
    <x v="0"/>
    <x v="0"/>
    <x v="0"/>
    <x v="0"/>
    <x v="0"/>
    <s v=""/>
    <n v="0"/>
    <n v="450"/>
    <n v="-450"/>
    <n v="450"/>
    <s v=""/>
  </r>
  <r>
    <s v="IND"/>
    <s v="Qualiac"/>
    <x v="0"/>
    <s v="1501"/>
    <s v="Papéterie Delprat"/>
    <x v="0"/>
    <s v="401100"/>
    <s v="Achats Fournisseurs"/>
    <x v="0"/>
    <s v="606300"/>
    <s v="Ach n stock:Four ent"/>
    <x v="0"/>
    <s v=""/>
    <s v=""/>
    <x v="0"/>
    <x v="2"/>
    <x v="2"/>
    <x v="0"/>
    <s v="C"/>
    <s v="C"/>
    <x v="0"/>
    <x v="0"/>
    <x v="0"/>
    <x v="0"/>
    <x v="0"/>
    <x v="0"/>
    <s v=""/>
    <n v="450"/>
    <n v="0"/>
    <n v="450"/>
    <n v="-450"/>
    <s v=""/>
  </r>
  <r>
    <s v="IND"/>
    <s v="Qualiac"/>
    <x v="0"/>
    <s v="1501"/>
    <s v="Papéterie Delprat"/>
    <x v="0"/>
    <s v="401100"/>
    <s v="Achats Fournisseurs"/>
    <x v="0"/>
    <s v="606300"/>
    <s v="Ach n stock:Four ent"/>
    <x v="0"/>
    <s v=""/>
    <s v=""/>
    <x v="0"/>
    <x v="3"/>
    <x v="3"/>
    <x v="0"/>
    <s v="C"/>
    <s v="C"/>
    <x v="0"/>
    <x v="0"/>
    <x v="0"/>
    <x v="1"/>
    <x v="0"/>
    <x v="0"/>
    <s v=""/>
    <n v="0"/>
    <n v="450"/>
    <n v="-450"/>
    <n v="450"/>
    <s v=""/>
  </r>
  <r>
    <s v="IND"/>
    <s v="Qualiac"/>
    <x v="0"/>
    <s v="1501"/>
    <s v="Papéterie Delprat"/>
    <x v="0"/>
    <s v="401100"/>
    <s v="Achats Fournisseurs"/>
    <x v="0"/>
    <s v="606300"/>
    <s v="Ach n stock:Four ent"/>
    <x v="0"/>
    <s v=""/>
    <s v=""/>
    <x v="0"/>
    <x v="4"/>
    <x v="4"/>
    <x v="0"/>
    <s v="C"/>
    <s v="C"/>
    <x v="0"/>
    <x v="0"/>
    <x v="0"/>
    <x v="0"/>
    <x v="1"/>
    <x v="0"/>
    <s v=""/>
    <n v="1583.32"/>
    <n v="0"/>
    <n v="1583.32"/>
    <n v="-1583.32"/>
    <s v=""/>
  </r>
  <r>
    <s v="IND"/>
    <s v="Qualiac"/>
    <x v="0"/>
    <s v="1505"/>
    <s v="Papéterie DUPIN"/>
    <x v="1"/>
    <s v="401100"/>
    <s v="Achats Fournisseurs"/>
    <x v="0"/>
    <s v="600009"/>
    <s v="Achat div."/>
    <x v="1"/>
    <s v=""/>
    <s v=""/>
    <x v="0"/>
    <x v="5"/>
    <x v="5"/>
    <x v="0"/>
    <s v="C"/>
    <s v="V"/>
    <x v="0"/>
    <x v="0"/>
    <x v="1"/>
    <x v="2"/>
    <x v="2"/>
    <x v="1"/>
    <s v=""/>
    <n v="400"/>
    <n v="0"/>
    <n v="400"/>
    <n v="-400"/>
    <s v=""/>
  </r>
  <r>
    <s v="IND"/>
    <s v="Qualiac"/>
    <x v="0"/>
    <s v="1505"/>
    <s v="Papéterie DUPIN"/>
    <x v="1"/>
    <s v="401100"/>
    <s v="Achats Fournisseurs"/>
    <x v="0"/>
    <s v="600009"/>
    <s v="Achat div."/>
    <x v="1"/>
    <s v=""/>
    <s v=""/>
    <x v="0"/>
    <x v="5"/>
    <x v="5"/>
    <x v="0"/>
    <s v="C"/>
    <s v="V"/>
    <x v="0"/>
    <x v="0"/>
    <x v="1"/>
    <x v="2"/>
    <x v="2"/>
    <x v="1"/>
    <s v=""/>
    <n v="200"/>
    <n v="0"/>
    <n v="200"/>
    <n v="-200"/>
    <s v=""/>
  </r>
  <r>
    <s v="IND"/>
    <s v="Qualiac"/>
    <x v="0"/>
    <s v="1505"/>
    <s v="Papéterie DUPIN"/>
    <x v="1"/>
    <s v="401100"/>
    <s v="Achats Fournisseurs"/>
    <x v="0"/>
    <s v="600009"/>
    <s v="Achat div."/>
    <x v="1"/>
    <s v=""/>
    <s v=""/>
    <x v="0"/>
    <x v="6"/>
    <x v="6"/>
    <x v="0"/>
    <s v="C"/>
    <s v="V"/>
    <x v="0"/>
    <x v="0"/>
    <x v="1"/>
    <x v="3"/>
    <x v="2"/>
    <x v="1"/>
    <s v=""/>
    <n v="400"/>
    <n v="0"/>
    <n v="400"/>
    <n v="-400"/>
    <s v=""/>
  </r>
  <r>
    <s v="IND"/>
    <s v="Qualiac"/>
    <x v="0"/>
    <s v="1505"/>
    <s v="Papéterie DUPIN"/>
    <x v="1"/>
    <s v="401100"/>
    <s v="Achats Fournisseurs"/>
    <x v="0"/>
    <s v="600009"/>
    <s v="Achat div."/>
    <x v="1"/>
    <s v=""/>
    <s v=""/>
    <x v="0"/>
    <x v="6"/>
    <x v="6"/>
    <x v="0"/>
    <s v="C"/>
    <s v="V"/>
    <x v="0"/>
    <x v="0"/>
    <x v="1"/>
    <x v="2"/>
    <x v="2"/>
    <x v="1"/>
    <s v=""/>
    <n v="200"/>
    <n v="0"/>
    <n v="200"/>
    <n v="-200"/>
    <s v=""/>
  </r>
  <r>
    <s v="IND"/>
    <s v="Qualiac"/>
    <x v="0"/>
    <s v="1505"/>
    <s v="Papéterie DUPIN"/>
    <x v="1"/>
    <s v="401100"/>
    <s v="Achats Fournisseurs"/>
    <x v="0"/>
    <s v="600009"/>
    <s v="Achat div."/>
    <x v="1"/>
    <s v=""/>
    <s v=""/>
    <x v="0"/>
    <x v="7"/>
    <x v="7"/>
    <x v="0"/>
    <s v="C"/>
    <s v="V"/>
    <x v="0"/>
    <x v="0"/>
    <x v="1"/>
    <x v="2"/>
    <x v="2"/>
    <x v="1"/>
    <s v=""/>
    <n v="0"/>
    <n v="400"/>
    <n v="-400"/>
    <n v="400"/>
    <s v=""/>
  </r>
  <r>
    <s v="IND"/>
    <s v="Qualiac"/>
    <x v="0"/>
    <s v="1505"/>
    <s v="Papéterie DUPIN"/>
    <x v="1"/>
    <s v="401100"/>
    <s v="Achats Fournisseurs"/>
    <x v="0"/>
    <s v="600009"/>
    <s v="Achat div."/>
    <x v="1"/>
    <s v=""/>
    <s v=""/>
    <x v="0"/>
    <x v="7"/>
    <x v="7"/>
    <x v="0"/>
    <s v="C"/>
    <s v="V"/>
    <x v="0"/>
    <x v="0"/>
    <x v="1"/>
    <x v="2"/>
    <x v="2"/>
    <x v="1"/>
    <s v=""/>
    <n v="0"/>
    <n v="200"/>
    <n v="-200"/>
    <n v="200"/>
    <s v=""/>
  </r>
  <r>
    <s v="IND"/>
    <s v="Qualiac"/>
    <x v="0"/>
    <s v="1505"/>
    <s v="Papéterie DUPIN"/>
    <x v="1"/>
    <s v="401100"/>
    <s v="Achats Fournisseurs"/>
    <x v="0"/>
    <s v="601100"/>
    <s v="Ach stock:Mat prem A"/>
    <x v="2"/>
    <s v=""/>
    <s v=""/>
    <x v="0"/>
    <x v="8"/>
    <x v="8"/>
    <x v="0"/>
    <s v="C"/>
    <s v="V"/>
    <x v="0"/>
    <x v="0"/>
    <x v="2"/>
    <x v="0"/>
    <x v="3"/>
    <x v="1"/>
    <s v=""/>
    <n v="4583.95"/>
    <n v="0"/>
    <n v="4583.95"/>
    <n v="-4583.95"/>
    <s v=""/>
  </r>
  <r>
    <s v="IND"/>
    <s v="Qualiac"/>
    <x v="0"/>
    <s v="1505"/>
    <s v="Papéterie DUPIN"/>
    <x v="1"/>
    <s v="401100"/>
    <s v="Achats Fournisseurs"/>
    <x v="0"/>
    <s v="606300"/>
    <s v="Ach n stock:Four ent"/>
    <x v="0"/>
    <s v=""/>
    <s v=""/>
    <x v="0"/>
    <x v="9"/>
    <x v="9"/>
    <x v="0"/>
    <s v="C"/>
    <s v="V"/>
    <x v="0"/>
    <x v="0"/>
    <x v="0"/>
    <x v="4"/>
    <x v="4"/>
    <x v="1"/>
    <s v=""/>
    <n v="124"/>
    <n v="0"/>
    <n v="124"/>
    <n v="-124"/>
    <s v=""/>
  </r>
  <r>
    <s v="IND"/>
    <s v="Qualiac"/>
    <x v="0"/>
    <s v="1505"/>
    <s v="Papéterie DUPIN"/>
    <x v="1"/>
    <s v="401100"/>
    <s v="Achats Fournisseurs"/>
    <x v="0"/>
    <s v="606300"/>
    <s v="Ach n stock:Four ent"/>
    <x v="0"/>
    <s v=""/>
    <s v=""/>
    <x v="0"/>
    <x v="10"/>
    <x v="10"/>
    <x v="0"/>
    <s v="C"/>
    <s v="V"/>
    <x v="0"/>
    <x v="0"/>
    <x v="0"/>
    <x v="4"/>
    <x v="2"/>
    <x v="1"/>
    <s v=""/>
    <n v="400"/>
    <n v="0"/>
    <n v="400"/>
    <n v="-400"/>
    <s v=""/>
  </r>
  <r>
    <s v="IND"/>
    <s v="Qualiac"/>
    <x v="0"/>
    <s v="1505"/>
    <s v="Papéterie DUPIN"/>
    <x v="1"/>
    <s v="401100"/>
    <s v="Achats Fournisseurs"/>
    <x v="0"/>
    <s v="606300"/>
    <s v="Ach n stock:Four ent"/>
    <x v="0"/>
    <s v=""/>
    <s v=""/>
    <x v="0"/>
    <x v="11"/>
    <x v="11"/>
    <x v="0"/>
    <s v="C"/>
    <s v="V"/>
    <x v="1"/>
    <x v="0"/>
    <x v="0"/>
    <x v="0"/>
    <x v="0"/>
    <x v="1"/>
    <s v=""/>
    <n v="458"/>
    <n v="0"/>
    <n v="458"/>
    <n v="-458"/>
    <s v=""/>
  </r>
  <r>
    <s v="IND"/>
    <s v="Qualiac"/>
    <x v="0"/>
    <s v="1505"/>
    <s v="Papéterie DUPIN"/>
    <x v="1"/>
    <s v="401100"/>
    <s v="Achats Fournisseurs"/>
    <x v="0"/>
    <s v="606300"/>
    <s v="Ach n stock:Four ent"/>
    <x v="0"/>
    <s v=""/>
    <s v=""/>
    <x v="0"/>
    <x v="12"/>
    <x v="12"/>
    <x v="0"/>
    <s v="C"/>
    <s v="V"/>
    <x v="0"/>
    <x v="0"/>
    <x v="0"/>
    <x v="4"/>
    <x v="0"/>
    <x v="1"/>
    <s v=""/>
    <n v="4520"/>
    <n v="0"/>
    <n v="4520"/>
    <n v="-4520"/>
    <s v=""/>
  </r>
  <r>
    <s v="IND"/>
    <s v="Qualiac"/>
    <x v="0"/>
    <s v="1505"/>
    <s v="Papéterie DUPIN"/>
    <x v="1"/>
    <s v="401100"/>
    <s v="Achats Fournisseurs"/>
    <x v="0"/>
    <s v="606300"/>
    <s v="Ach n stock:Four ent"/>
    <x v="0"/>
    <s v=""/>
    <s v=""/>
    <x v="0"/>
    <x v="13"/>
    <x v="13"/>
    <x v="0"/>
    <s v="C"/>
    <s v="V"/>
    <x v="2"/>
    <x v="0"/>
    <x v="0"/>
    <x v="4"/>
    <x v="0"/>
    <x v="1"/>
    <s v=""/>
    <n v="4520"/>
    <n v="0"/>
    <n v="4520"/>
    <n v="-4520"/>
    <s v=""/>
  </r>
  <r>
    <s v="IND"/>
    <s v="Qualiac"/>
    <x v="0"/>
    <s v="1505"/>
    <s v="Papéterie DUPIN"/>
    <x v="1"/>
    <s v="401100"/>
    <s v="Achats Fournisseurs"/>
    <x v="0"/>
    <s v="606300"/>
    <s v="Ach n stock:Four ent"/>
    <x v="0"/>
    <s v=""/>
    <s v=""/>
    <x v="0"/>
    <x v="14"/>
    <x v="14"/>
    <x v="0"/>
    <s v="C"/>
    <s v="V"/>
    <x v="0"/>
    <x v="0"/>
    <x v="0"/>
    <x v="2"/>
    <x v="5"/>
    <x v="1"/>
    <s v=""/>
    <n v="458"/>
    <n v="0"/>
    <n v="458"/>
    <n v="-458"/>
    <s v=""/>
  </r>
  <r>
    <s v="IND"/>
    <s v="Qualiac"/>
    <x v="0"/>
    <s v="1505"/>
    <s v="Papéterie DUPIN"/>
    <x v="1"/>
    <s v="401100"/>
    <s v="Achats Fournisseurs"/>
    <x v="0"/>
    <s v="606300"/>
    <s v="Ach n stock:Four ent"/>
    <x v="0"/>
    <s v=""/>
    <s v=""/>
    <x v="0"/>
    <x v="15"/>
    <x v="15"/>
    <x v="0"/>
    <s v="C"/>
    <s v="C"/>
    <x v="0"/>
    <x v="0"/>
    <x v="0"/>
    <x v="4"/>
    <x v="1"/>
    <x v="1"/>
    <s v=""/>
    <n v="458.22"/>
    <n v="0"/>
    <n v="458.22"/>
    <n v="-458.22"/>
    <s v=""/>
  </r>
  <r>
    <s v="IND"/>
    <s v="Qualiac"/>
    <x v="0"/>
    <s v="1505"/>
    <s v="Papéterie DUPIN"/>
    <x v="1"/>
    <s v="401100"/>
    <s v="Achats Fournisseurs"/>
    <x v="0"/>
    <s v="606300"/>
    <s v="Ach n stock:Four ent"/>
    <x v="0"/>
    <s v=""/>
    <s v=""/>
    <x v="0"/>
    <x v="16"/>
    <x v="16"/>
    <x v="0"/>
    <s v="C"/>
    <s v="V"/>
    <x v="0"/>
    <x v="0"/>
    <x v="0"/>
    <x v="4"/>
    <x v="6"/>
    <x v="1"/>
    <s v=""/>
    <n v="520"/>
    <n v="0"/>
    <n v="520"/>
    <n v="-520"/>
    <s v=""/>
  </r>
  <r>
    <s v="IND"/>
    <s v="Qualiac"/>
    <x v="0"/>
    <s v="1505"/>
    <s v="Papéterie DUPIN"/>
    <x v="1"/>
    <s v="401100"/>
    <s v="Achats Fournisseurs"/>
    <x v="0"/>
    <s v="606300"/>
    <s v="Ach n stock:Four ent"/>
    <x v="0"/>
    <s v=""/>
    <s v=""/>
    <x v="0"/>
    <x v="17"/>
    <x v="17"/>
    <x v="0"/>
    <s v="C"/>
    <s v="V"/>
    <x v="0"/>
    <x v="0"/>
    <x v="0"/>
    <x v="4"/>
    <x v="7"/>
    <x v="1"/>
    <s v=""/>
    <n v="900"/>
    <n v="0"/>
    <n v="900"/>
    <n v="-900"/>
    <s v=""/>
  </r>
  <r>
    <s v="IND"/>
    <s v="Qualiac"/>
    <x v="0"/>
    <s v="1505"/>
    <s v="Papéterie DUPIN"/>
    <x v="1"/>
    <s v="401100"/>
    <s v="Achats Fournisseurs"/>
    <x v="0"/>
    <s v="606300"/>
    <s v="Ach n stock:Four ent"/>
    <x v="0"/>
    <s v=""/>
    <s v=""/>
    <x v="0"/>
    <x v="18"/>
    <x v="18"/>
    <x v="0"/>
    <s v="C"/>
    <s v="V"/>
    <x v="0"/>
    <x v="0"/>
    <x v="0"/>
    <x v="4"/>
    <x v="7"/>
    <x v="1"/>
    <s v=""/>
    <n v="0"/>
    <n v="800"/>
    <n v="-800"/>
    <n v="800"/>
    <s v=""/>
  </r>
  <r>
    <s v="IND"/>
    <s v="Qualiac"/>
    <x v="0"/>
    <s v="1505"/>
    <s v="Papéterie DUPIN"/>
    <x v="1"/>
    <s v="401100"/>
    <s v="Achats Fournisseurs"/>
    <x v="0"/>
    <s v="606300"/>
    <s v="Ach n stock:Four ent"/>
    <x v="0"/>
    <s v=""/>
    <s v=""/>
    <x v="0"/>
    <x v="19"/>
    <x v="19"/>
    <x v="0"/>
    <s v="C"/>
    <s v="V"/>
    <x v="0"/>
    <x v="0"/>
    <x v="0"/>
    <x v="4"/>
    <x v="7"/>
    <x v="1"/>
    <s v=""/>
    <n v="900"/>
    <n v="0"/>
    <n v="900"/>
    <n v="-900"/>
    <s v=""/>
  </r>
  <r>
    <s v="IND"/>
    <s v="Qualiac"/>
    <x v="0"/>
    <s v="1505"/>
    <s v="Papéterie DUPIN"/>
    <x v="1"/>
    <s v="401100"/>
    <s v="Achats Fournisseurs"/>
    <x v="0"/>
    <s v="606300"/>
    <s v="Ach n stock:Four ent"/>
    <x v="0"/>
    <s v=""/>
    <s v=""/>
    <x v="0"/>
    <x v="20"/>
    <x v="20"/>
    <x v="0"/>
    <s v="C"/>
    <s v="V"/>
    <x v="0"/>
    <x v="0"/>
    <x v="0"/>
    <x v="4"/>
    <x v="7"/>
    <x v="1"/>
    <s v=""/>
    <n v="0"/>
    <n v="800"/>
    <n v="-800"/>
    <n v="800"/>
    <s v=""/>
  </r>
  <r>
    <s v="IND"/>
    <s v="Qualiac"/>
    <x v="0"/>
    <s v="1505"/>
    <s v="Papéterie DUPIN"/>
    <x v="1"/>
    <s v="401100"/>
    <s v="Achats Fournisseurs"/>
    <x v="0"/>
    <s v="606300"/>
    <s v="Ach n stock:Four ent"/>
    <x v="0"/>
    <s v=""/>
    <s v=""/>
    <x v="0"/>
    <x v="21"/>
    <x v="21"/>
    <x v="0"/>
    <s v="C"/>
    <s v="C"/>
    <x v="0"/>
    <x v="0"/>
    <x v="0"/>
    <x v="4"/>
    <x v="8"/>
    <x v="1"/>
    <s v=""/>
    <n v="600000"/>
    <n v="0"/>
    <n v="600000"/>
    <n v="-600000"/>
    <s v=""/>
  </r>
  <r>
    <m/>
    <m/>
    <x v="1"/>
    <m/>
    <m/>
    <x v="2"/>
    <m/>
    <m/>
    <x v="1"/>
    <m/>
    <m/>
    <x v="3"/>
    <m/>
    <m/>
    <x v="1"/>
    <x v="22"/>
    <x v="22"/>
    <x v="1"/>
    <m/>
    <m/>
    <x v="3"/>
    <x v="1"/>
    <x v="3"/>
    <x v="5"/>
    <x v="9"/>
    <x v="2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9" applyNumberFormats="0" applyBorderFormats="0" applyFontFormats="0" applyPatternFormats="0" applyAlignmentFormats="0" applyWidthHeightFormats="1" dataCaption="Valeurs" updatedVersion="5" minRefreshableVersion="3" showDrill="0" itemPrintTitles="1" createdVersion="5" indent="0" compact="0" compactData="0" gridDropZones="1" multipleFieldFilters="0">
  <location ref="B5:O43" firstHeaderRow="1" firstDataRow="2" firstDataCol="10"/>
  <pivotFields count="32">
    <pivotField showAll="0"/>
    <pivotField compact="0" outline="0" showAll="0" defaultSubtotal="0"/>
    <pivotField axis="axisRow" showAll="0">
      <items count="4">
        <item m="1" x="2"/>
        <item x="1"/>
        <item x="0"/>
        <item t="default"/>
      </items>
    </pivotField>
    <pivotField compact="0" outline="0" showAll="0"/>
    <pivotField compact="0" outline="0" showAll="0"/>
    <pivotField axis="axisRow" showAll="0">
      <items count="6">
        <item m="1" x="3"/>
        <item x="2"/>
        <item m="1" x="4"/>
        <item x="0"/>
        <item x="1"/>
        <item t="default"/>
      </items>
    </pivotField>
    <pivotField compact="0" outline="0" showAll="0"/>
    <pivotField compact="0" outline="0" showAll="0"/>
    <pivotField axis="axisRow" showAll="0">
      <items count="5">
        <item m="1" x="2"/>
        <item x="1"/>
        <item m="1" x="3"/>
        <item x="0"/>
        <item t="default"/>
      </items>
    </pivotField>
    <pivotField compact="0" outline="0" showAll="0"/>
    <pivotField compact="0" outline="0" showAll="0"/>
    <pivotField axis="axisRow" showAll="0">
      <items count="8">
        <item m="1" x="5"/>
        <item x="3"/>
        <item m="1" x="6"/>
        <item x="0"/>
        <item m="1" x="4"/>
        <item x="2"/>
        <item x="1"/>
        <item t="default"/>
      </items>
    </pivotField>
    <pivotField compact="0" outline="0" showAll="0"/>
    <pivotField compact="0" outline="0" showAll="0"/>
    <pivotField axis="axisRow" compact="0" showAll="0">
      <items count="4">
        <item m="1" x="2"/>
        <item x="1"/>
        <item x="0"/>
        <item t="default"/>
      </items>
    </pivotField>
    <pivotField axis="axisRow" compact="0" outline="0" showAll="0" defaultSubtotal="0">
      <items count="24">
        <item m="1" x="23"/>
        <item x="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4">
        <item m="1" x="23"/>
        <item x="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m="1"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axis="axisRow" compact="0" outline="0" showAll="0" defaultSubtotal="0">
      <items count="5">
        <item m="1" x="4"/>
        <item x="3"/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m="1" x="2"/>
        <item x="1"/>
        <item x="0"/>
      </items>
    </pivotField>
    <pivotField axis="axisRow" compact="0" outline="0" showAll="0" defaultSubtotal="0">
      <items count="5">
        <item m="1" x="4"/>
        <item x="3"/>
        <item x="0"/>
        <item x="1"/>
        <item x="2"/>
      </items>
    </pivotField>
    <pivotField axis="axisRow" compact="0" outline="0" showAll="0" defaultSubtotal="0">
      <items count="9">
        <item m="1" x="7"/>
        <item x="5"/>
        <item x="0"/>
        <item x="1"/>
        <item m="1" x="6"/>
        <item x="2"/>
        <item m="1" x="8"/>
        <item x="4"/>
        <item x="3"/>
      </items>
    </pivotField>
    <pivotField axis="axisRow" compact="0" outline="0" showAll="0" defaultSubtotal="0">
      <items count="11">
        <item m="1" x="10"/>
        <item x="9"/>
        <item x="0"/>
        <item x="1"/>
        <item x="2"/>
        <item x="3"/>
        <item x="4"/>
        <item x="5"/>
        <item x="6"/>
        <item x="7"/>
        <item x="8"/>
      </items>
    </pivotField>
    <pivotField axis="axisRow" compact="0" showAll="0" defaultSubtotal="0">
      <items count="15">
        <item m="1" x="11"/>
        <item x="2"/>
        <item x="0"/>
        <item m="1" x="3"/>
        <item m="1" x="12"/>
        <item m="1" x="7"/>
        <item m="1" x="9"/>
        <item m="1" x="5"/>
        <item x="1"/>
        <item m="1" x="13"/>
        <item m="1" x="14"/>
        <item m="1" x="6"/>
        <item m="1" x="8"/>
        <item m="1" x="4"/>
        <item m="1" x="10"/>
      </items>
    </pivotField>
    <pivotField compact="0" outline="0" showAll="0"/>
    <pivotField dataField="1" compact="0" numFmtId="2" outline="0" showAll="0"/>
    <pivotField dataField="1" compact="0" numFmtId="2" outline="0" showAll="0"/>
    <pivotField dataField="1" compact="0" numFmtId="2" outline="0" showAll="0"/>
    <pivotField dataField="1" compact="0" numFmtId="2" outline="0" showAll="0"/>
    <pivotField compact="0" outline="0" showAll="0"/>
  </pivotFields>
  <rowFields count="14">
    <field x="2"/>
    <field x="5"/>
    <field x="8"/>
    <field x="11"/>
    <field x="14"/>
    <field x="15"/>
    <field x="16"/>
    <field x="17"/>
    <field x="20"/>
    <field x="21"/>
    <field x="22"/>
    <field x="23"/>
    <field x="24"/>
    <field x="25"/>
  </rowFields>
  <rowItems count="37">
    <i>
      <x v="2"/>
    </i>
    <i r="1">
      <x v="3"/>
    </i>
    <i r="2">
      <x v="3"/>
    </i>
    <i r="3">
      <x v="3"/>
    </i>
    <i r="4">
      <x v="2"/>
    </i>
    <i r="5">
      <x v="2"/>
      <x v="2"/>
      <x v="2"/>
      <x v="2"/>
      <x v="2"/>
      <x v="2"/>
      <x v="2"/>
      <x v="2"/>
      <x v="2"/>
    </i>
    <i r="5">
      <x v="3"/>
      <x v="3"/>
      <x v="2"/>
      <x v="2"/>
      <x v="2"/>
      <x v="2"/>
      <x v="2"/>
      <x v="2"/>
      <x v="2"/>
    </i>
    <i r="5">
      <x v="4"/>
      <x v="4"/>
      <x v="2"/>
      <x v="2"/>
      <x v="2"/>
      <x v="2"/>
      <x v="2"/>
      <x v="2"/>
      <x v="2"/>
    </i>
    <i r="5">
      <x v="5"/>
      <x v="5"/>
      <x v="2"/>
      <x v="2"/>
      <x v="2"/>
      <x v="2"/>
      <x v="3"/>
      <x v="2"/>
      <x v="2"/>
    </i>
    <i r="5">
      <x v="6"/>
      <x v="6"/>
      <x v="2"/>
      <x v="2"/>
      <x v="2"/>
      <x v="2"/>
      <x v="2"/>
      <x v="3"/>
      <x v="2"/>
    </i>
    <i r="1">
      <x v="4"/>
    </i>
    <i r="2">
      <x v="3"/>
    </i>
    <i r="3">
      <x v="3"/>
    </i>
    <i r="4">
      <x v="2"/>
    </i>
    <i r="5">
      <x v="11"/>
      <x v="11"/>
      <x v="2"/>
      <x v="2"/>
      <x v="2"/>
      <x v="2"/>
      <x v="7"/>
      <x v="6"/>
      <x v="8"/>
    </i>
    <i r="5">
      <x v="12"/>
      <x v="12"/>
      <x v="2"/>
      <x v="2"/>
      <x v="2"/>
      <x v="2"/>
      <x v="7"/>
      <x v="4"/>
      <x v="8"/>
    </i>
    <i r="5">
      <x v="13"/>
      <x v="13"/>
      <x v="2"/>
      <x v="3"/>
      <x v="2"/>
      <x v="2"/>
      <x v="2"/>
      <x v="2"/>
      <x v="8"/>
    </i>
    <i r="5">
      <x v="14"/>
      <x v="14"/>
      <x v="2"/>
      <x v="2"/>
      <x v="2"/>
      <x v="2"/>
      <x v="7"/>
      <x v="2"/>
      <x v="8"/>
    </i>
    <i r="5">
      <x v="15"/>
      <x v="15"/>
      <x v="2"/>
      <x v="4"/>
      <x v="2"/>
      <x v="2"/>
      <x v="7"/>
      <x v="2"/>
      <x v="8"/>
    </i>
    <i r="5">
      <x v="16"/>
      <x v="16"/>
      <x v="2"/>
      <x v="2"/>
      <x v="2"/>
      <x v="2"/>
      <x v="5"/>
      <x v="7"/>
      <x v="8"/>
    </i>
    <i r="5">
      <x v="17"/>
      <x v="17"/>
      <x v="2"/>
      <x v="2"/>
      <x v="2"/>
      <x v="2"/>
      <x v="7"/>
      <x v="3"/>
      <x v="8"/>
    </i>
    <i r="5">
      <x v="18"/>
      <x v="18"/>
      <x v="2"/>
      <x v="2"/>
      <x v="2"/>
      <x v="2"/>
      <x v="7"/>
      <x v="8"/>
      <x v="8"/>
    </i>
    <i r="5">
      <x v="19"/>
      <x v="19"/>
      <x v="2"/>
      <x v="2"/>
      <x v="2"/>
      <x v="2"/>
      <x v="7"/>
      <x v="9"/>
      <x v="8"/>
    </i>
    <i r="5">
      <x v="20"/>
      <x v="20"/>
      <x v="2"/>
      <x v="2"/>
      <x v="2"/>
      <x v="2"/>
      <x v="7"/>
      <x v="9"/>
      <x v="8"/>
    </i>
    <i r="5">
      <x v="21"/>
      <x v="21"/>
      <x v="2"/>
      <x v="2"/>
      <x v="2"/>
      <x v="2"/>
      <x v="7"/>
      <x v="9"/>
      <x v="8"/>
    </i>
    <i r="5">
      <x v="22"/>
      <x v="22"/>
      <x v="2"/>
      <x v="2"/>
      <x v="2"/>
      <x v="2"/>
      <x v="7"/>
      <x v="9"/>
      <x v="8"/>
    </i>
    <i r="5">
      <x v="23"/>
      <x v="23"/>
      <x v="2"/>
      <x v="2"/>
      <x v="2"/>
      <x v="2"/>
      <x v="7"/>
      <x v="10"/>
      <x v="8"/>
    </i>
    <i r="3">
      <x v="5"/>
    </i>
    <i r="4">
      <x v="2"/>
    </i>
    <i r="5">
      <x v="10"/>
      <x v="10"/>
      <x v="2"/>
      <x v="2"/>
      <x v="2"/>
      <x v="4"/>
      <x v="2"/>
      <x v="5"/>
      <x v="8"/>
    </i>
    <i r="3">
      <x v="6"/>
    </i>
    <i r="4">
      <x v="2"/>
    </i>
    <i r="5">
      <x v="7"/>
      <x v="7"/>
      <x v="2"/>
      <x v="2"/>
      <x v="2"/>
      <x v="3"/>
      <x v="5"/>
      <x v="4"/>
      <x v="8"/>
    </i>
    <i r="5">
      <x v="8"/>
      <x v="8"/>
      <x v="2"/>
      <x v="2"/>
      <x v="2"/>
      <x v="3"/>
      <x v="5"/>
      <x v="4"/>
      <x v="8"/>
    </i>
    <i r="11">
      <x v="8"/>
      <x v="4"/>
      <x v="8"/>
    </i>
    <i r="5">
      <x v="9"/>
      <x v="9"/>
      <x v="2"/>
      <x v="2"/>
      <x v="2"/>
      <x v="3"/>
      <x v="5"/>
      <x v="4"/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Montant référence débit" fld="27" baseField="3" baseItem="0" numFmtId="4"/>
    <dataField name="Somme de Montant référence crédit" fld="28" baseField="3" baseItem="0" numFmtId="4"/>
    <dataField name="Somme de Solde D-C" fld="29" baseField="3" baseItem="0" numFmtId="4"/>
    <dataField name="Somme de Solde C-D" fld="30" baseField="3" baseItem="0" numFmtId="4"/>
  </dataFields>
  <formats count="18">
    <format dxfId="53">
      <pivotArea dataOnly="0" labelOnly="1" fieldPosition="0">
        <references count="1">
          <reference field="15" count="0"/>
        </references>
      </pivotArea>
    </format>
    <format dxfId="52">
      <pivotArea dataOnly="0" labelOnly="1" fieldPosition="0">
        <references count="1">
          <reference field="16" count="0"/>
        </references>
      </pivotArea>
    </format>
    <format dxfId="51">
      <pivotArea dataOnly="0" labelOnly="1" fieldPosition="0">
        <references count="1">
          <reference field="17" count="0"/>
        </references>
      </pivotArea>
    </format>
    <format dxfId="50">
      <pivotArea dataOnly="0" labelOnly="1" fieldPosition="0">
        <references count="1">
          <reference field="20" count="0"/>
        </references>
      </pivotArea>
    </format>
    <format dxfId="49">
      <pivotArea dataOnly="0" labelOnly="1" fieldPosition="0">
        <references count="1">
          <reference field="21" count="0"/>
        </references>
      </pivotArea>
    </format>
    <format dxfId="48">
      <pivotArea dataOnly="0" labelOnly="1" fieldPosition="0">
        <references count="1">
          <reference field="22" count="0"/>
        </references>
      </pivotArea>
    </format>
    <format dxfId="47">
      <pivotArea dataOnly="0" labelOnly="1" fieldPosition="0">
        <references count="1">
          <reference field="23" count="0"/>
        </references>
      </pivotArea>
    </format>
    <format dxfId="46">
      <pivotArea dataOnly="0" labelOnly="1" fieldPosition="0">
        <references count="1">
          <reference field="24" count="0"/>
        </references>
      </pivotArea>
    </format>
    <format dxfId="45">
      <pivotArea dataOnly="0" labelOnly="1" fieldPosition="0">
        <references count="1">
          <reference field="25" count="0"/>
        </references>
      </pivotArea>
    </format>
    <format dxfId="44">
      <pivotArea dataOnly="0" outline="0" fieldPosition="0">
        <references count="1">
          <reference field="4294967294" count="1">
            <x v="0"/>
          </reference>
        </references>
      </pivotArea>
    </format>
    <format dxfId="4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2">
      <pivotArea dataOnly="0" outline="0" fieldPosition="0">
        <references count="1">
          <reference field="4294967294" count="1">
            <x v="1"/>
          </reference>
        </references>
      </pivotArea>
    </format>
    <format dxfId="41">
      <pivotArea dataOnly="0" outline="0" fieldPosition="0">
        <references count="1">
          <reference field="4294967294" count="1">
            <x v="2"/>
          </reference>
        </references>
      </pivotArea>
    </format>
    <format dxfId="40">
      <pivotArea dataOnly="0" outline="0" fieldPosition="0">
        <references count="1">
          <reference field="4294967294" count="1">
            <x v="3"/>
          </reference>
        </references>
      </pivotArea>
    </format>
    <format dxfId="3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7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6">
      <pivotArea dataOnly="0" outline="0" fieldPosition="0">
        <references count="1">
          <reference field="15" count="1">
            <x v="0"/>
          </reference>
        </references>
      </pivotArea>
    </format>
  </formats>
  <pivotTableStyleInfo name="EMCT" showRowHeaders="1" showColHeaders="1" showRowStripes="0" showColStripes="0" showLastColumn="1"/>
  <filters count="1">
    <filter fld="2" type="captionNotEqual" evalOrder="-1" id="2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showGridLines="0" tabSelected="1" zoomScaleNormal="100" workbookViewId="0"/>
  </sheetViews>
  <sheetFormatPr baseColWidth="10" defaultRowHeight="15" x14ac:dyDescent="0.25"/>
  <cols>
    <col min="1" max="1" width="5.85546875" customWidth="1" collapsed="1"/>
    <col min="2" max="2" width="20.28515625" customWidth="1" collapsed="1"/>
    <col min="3" max="3" width="11" customWidth="1" collapsed="1"/>
    <col min="4" max="4" width="13.140625" customWidth="1" collapsed="1"/>
    <col min="5" max="5" width="5.7109375" customWidth="1" collapsed="1"/>
    <col min="6" max="6" width="9.140625" customWidth="1" collapsed="1"/>
    <col min="7" max="7" width="14.28515625" customWidth="1" collapsed="1"/>
    <col min="8" max="8" width="15" customWidth="1" collapsed="1"/>
    <col min="9" max="9" width="21" customWidth="1" collapsed="1"/>
    <col min="10" max="10" width="12.85546875" customWidth="1" collapsed="1"/>
    <col min="11" max="11" width="27" customWidth="1" collapsed="1"/>
    <col min="12" max="12" width="18.5703125" customWidth="1" collapsed="1"/>
    <col min="13" max="13" width="18.7109375" customWidth="1" collapsed="1"/>
    <col min="14" max="14" width="17" customWidth="1" collapsed="1"/>
    <col min="15" max="15" width="13.85546875" customWidth="1" collapsed="1"/>
  </cols>
  <sheetData>
    <row r="1" spans="2:15" x14ac:dyDescent="0.25">
      <c r="O1" s="9" t="str">
        <f>CONCATENATE("Edité au : ",Donnees!F1)</f>
        <v>Edité au : 29-03-2018</v>
      </c>
    </row>
    <row r="2" spans="2:15" x14ac:dyDescent="0.25">
      <c r="B2" s="17" t="s">
        <v>30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 ht="15.75" thickBot="1" x14ac:dyDescent="0.3"/>
    <row r="4" spans="2:15" s="7" customFormat="1" ht="30.75" thickBot="1" x14ac:dyDescent="0.3">
      <c r="B4" s="10"/>
      <c r="C4" s="10" t="s">
        <v>38</v>
      </c>
      <c r="D4" s="10" t="s">
        <v>39</v>
      </c>
      <c r="E4" s="10" t="s">
        <v>40</v>
      </c>
      <c r="F4" s="10" t="s">
        <v>18</v>
      </c>
      <c r="G4" s="10" t="s">
        <v>19</v>
      </c>
      <c r="H4" s="11" t="s">
        <v>20</v>
      </c>
      <c r="I4" s="10" t="s">
        <v>21</v>
      </c>
      <c r="J4" s="11" t="s">
        <v>22</v>
      </c>
      <c r="K4" s="11" t="s">
        <v>23</v>
      </c>
      <c r="L4" s="10" t="s">
        <v>49</v>
      </c>
      <c r="M4" s="12" t="s">
        <v>50</v>
      </c>
      <c r="N4" s="10" t="s">
        <v>28</v>
      </c>
      <c r="O4" s="11" t="s">
        <v>29</v>
      </c>
    </row>
    <row r="5" spans="2:15" hidden="1" x14ac:dyDescent="0.25">
      <c r="L5" s="2" t="s">
        <v>37</v>
      </c>
    </row>
    <row r="6" spans="2:15" hidden="1" x14ac:dyDescent="0.25">
      <c r="B6" s="2" t="s">
        <v>31</v>
      </c>
      <c r="C6" s="2" t="s">
        <v>13</v>
      </c>
      <c r="D6" s="2" t="s">
        <v>14</v>
      </c>
      <c r="E6" s="2" t="s">
        <v>15</v>
      </c>
      <c r="F6" s="2" t="s">
        <v>18</v>
      </c>
      <c r="G6" s="2" t="s">
        <v>19</v>
      </c>
      <c r="H6" s="2" t="s">
        <v>20</v>
      </c>
      <c r="I6" s="2" t="s">
        <v>21</v>
      </c>
      <c r="J6" s="2" t="s">
        <v>22</v>
      </c>
      <c r="K6" s="2" t="s">
        <v>23</v>
      </c>
      <c r="L6" s="14" t="s">
        <v>33</v>
      </c>
      <c r="M6" s="15" t="s">
        <v>34</v>
      </c>
      <c r="N6" s="15" t="s">
        <v>35</v>
      </c>
      <c r="O6" s="15" t="s">
        <v>36</v>
      </c>
    </row>
    <row r="7" spans="2:15" x14ac:dyDescent="0.25">
      <c r="B7" s="3" t="s">
        <v>131</v>
      </c>
      <c r="L7" s="13">
        <v>621525.49</v>
      </c>
      <c r="M7" s="13">
        <v>3100</v>
      </c>
      <c r="N7" s="13">
        <v>618425.49</v>
      </c>
      <c r="O7" s="13">
        <v>-618425.49</v>
      </c>
    </row>
    <row r="8" spans="2:15" x14ac:dyDescent="0.25">
      <c r="B8" s="4" t="s">
        <v>132</v>
      </c>
      <c r="L8" s="13">
        <v>2483.3199999999997</v>
      </c>
      <c r="M8" s="13">
        <v>900</v>
      </c>
      <c r="N8" s="13">
        <v>1583.32</v>
      </c>
      <c r="O8" s="13">
        <v>-1583.32</v>
      </c>
    </row>
    <row r="9" spans="2:15" x14ac:dyDescent="0.25">
      <c r="B9" s="5" t="s">
        <v>133</v>
      </c>
      <c r="L9" s="13">
        <v>2483.3199999999997</v>
      </c>
      <c r="M9" s="13">
        <v>900</v>
      </c>
      <c r="N9" s="13">
        <v>1583.32</v>
      </c>
      <c r="O9" s="13">
        <v>-1583.32</v>
      </c>
    </row>
    <row r="10" spans="2:15" x14ac:dyDescent="0.25">
      <c r="B10" s="6" t="s">
        <v>134</v>
      </c>
      <c r="L10" s="13">
        <v>2483.3199999999997</v>
      </c>
      <c r="M10" s="13">
        <v>900</v>
      </c>
      <c r="N10" s="13">
        <v>1583.32</v>
      </c>
      <c r="O10" s="13">
        <v>-1583.32</v>
      </c>
    </row>
    <row r="11" spans="2:15" x14ac:dyDescent="0.25">
      <c r="B11" s="16" t="s">
        <v>135</v>
      </c>
      <c r="L11" s="13">
        <v>2483.3199999999997</v>
      </c>
      <c r="M11" s="13">
        <v>900</v>
      </c>
      <c r="N11" s="13">
        <v>1583.32</v>
      </c>
      <c r="O11" s="13">
        <v>-1583.32</v>
      </c>
    </row>
    <row r="12" spans="2:15" x14ac:dyDescent="0.25">
      <c r="C12" s="8" t="s">
        <v>60</v>
      </c>
      <c r="D12" s="8" t="s">
        <v>61</v>
      </c>
      <c r="E12" s="8" t="s">
        <v>62</v>
      </c>
      <c r="F12" s="8" t="s">
        <v>64</v>
      </c>
      <c r="G12" s="8"/>
      <c r="H12" s="8" t="s">
        <v>57</v>
      </c>
      <c r="I12" s="8" t="s">
        <v>65</v>
      </c>
      <c r="J12" s="8" t="s">
        <v>66</v>
      </c>
      <c r="K12" s="8" t="s">
        <v>54</v>
      </c>
      <c r="L12" s="13">
        <v>450</v>
      </c>
      <c r="M12" s="13">
        <v>0</v>
      </c>
      <c r="N12" s="13">
        <v>450</v>
      </c>
      <c r="O12" s="13">
        <v>-450</v>
      </c>
    </row>
    <row r="13" spans="2:15" x14ac:dyDescent="0.25">
      <c r="C13" s="8" t="s">
        <v>70</v>
      </c>
      <c r="D13" s="8" t="s">
        <v>71</v>
      </c>
      <c r="E13" s="8" t="s">
        <v>62</v>
      </c>
      <c r="F13" s="8" t="s">
        <v>64</v>
      </c>
      <c r="G13" s="8"/>
      <c r="H13" s="8" t="s">
        <v>57</v>
      </c>
      <c r="I13" s="8" t="s">
        <v>65</v>
      </c>
      <c r="J13" s="8" t="s">
        <v>66</v>
      </c>
      <c r="K13" s="8" t="s">
        <v>54</v>
      </c>
      <c r="L13" s="13">
        <v>0</v>
      </c>
      <c r="M13" s="13">
        <v>450</v>
      </c>
      <c r="N13" s="13">
        <v>-450</v>
      </c>
      <c r="O13" s="13">
        <v>450</v>
      </c>
    </row>
    <row r="14" spans="2:15" x14ac:dyDescent="0.25">
      <c r="C14" s="8" t="s">
        <v>72</v>
      </c>
      <c r="D14" s="8" t="s">
        <v>73</v>
      </c>
      <c r="E14" s="8" t="s">
        <v>62</v>
      </c>
      <c r="F14" s="8" t="s">
        <v>64</v>
      </c>
      <c r="G14" s="8"/>
      <c r="H14" s="8" t="s">
        <v>57</v>
      </c>
      <c r="I14" s="8" t="s">
        <v>65</v>
      </c>
      <c r="J14" s="8" t="s">
        <v>66</v>
      </c>
      <c r="K14" s="8" t="s">
        <v>54</v>
      </c>
      <c r="L14" s="13">
        <v>450</v>
      </c>
      <c r="M14" s="13">
        <v>0</v>
      </c>
      <c r="N14" s="13">
        <v>450</v>
      </c>
      <c r="O14" s="13">
        <v>-450</v>
      </c>
    </row>
    <row r="15" spans="2:15" x14ac:dyDescent="0.25">
      <c r="C15" s="8" t="s">
        <v>74</v>
      </c>
      <c r="D15" s="8" t="s">
        <v>75</v>
      </c>
      <c r="E15" s="8" t="s">
        <v>62</v>
      </c>
      <c r="F15" s="8" t="s">
        <v>64</v>
      </c>
      <c r="G15" s="8"/>
      <c r="H15" s="8" t="s">
        <v>57</v>
      </c>
      <c r="I15" s="8" t="s">
        <v>76</v>
      </c>
      <c r="J15" s="8" t="s">
        <v>66</v>
      </c>
      <c r="K15" s="8" t="s">
        <v>54</v>
      </c>
      <c r="L15" s="13">
        <v>0</v>
      </c>
      <c r="M15" s="13">
        <v>450</v>
      </c>
      <c r="N15" s="13">
        <v>-450</v>
      </c>
      <c r="O15" s="13">
        <v>450</v>
      </c>
    </row>
    <row r="16" spans="2:15" x14ac:dyDescent="0.25">
      <c r="C16" s="8" t="s">
        <v>77</v>
      </c>
      <c r="D16" s="8" t="s">
        <v>78</v>
      </c>
      <c r="E16" s="8" t="s">
        <v>62</v>
      </c>
      <c r="F16" s="8" t="s">
        <v>64</v>
      </c>
      <c r="G16" s="8"/>
      <c r="H16" s="8" t="s">
        <v>57</v>
      </c>
      <c r="I16" s="8" t="s">
        <v>65</v>
      </c>
      <c r="J16" s="8" t="s">
        <v>79</v>
      </c>
      <c r="K16" s="8" t="s">
        <v>54</v>
      </c>
      <c r="L16" s="13">
        <v>1583.32</v>
      </c>
      <c r="M16" s="13">
        <v>0</v>
      </c>
      <c r="N16" s="13">
        <v>1583.32</v>
      </c>
      <c r="O16" s="13">
        <v>-1583.32</v>
      </c>
    </row>
    <row r="17" spans="2:15" x14ac:dyDescent="0.25">
      <c r="B17" s="4" t="s">
        <v>136</v>
      </c>
      <c r="L17" s="13">
        <v>619042.16999999993</v>
      </c>
      <c r="M17" s="13">
        <v>2200</v>
      </c>
      <c r="N17" s="13">
        <v>616842.16999999993</v>
      </c>
      <c r="O17" s="13">
        <v>-616842.16999999993</v>
      </c>
    </row>
    <row r="18" spans="2:15" x14ac:dyDescent="0.25">
      <c r="B18" s="5" t="s">
        <v>133</v>
      </c>
      <c r="L18" s="13">
        <v>619042.16999999993</v>
      </c>
      <c r="M18" s="13">
        <v>2200</v>
      </c>
      <c r="N18" s="13">
        <v>616842.16999999993</v>
      </c>
      <c r="O18" s="13">
        <v>-616842.16999999993</v>
      </c>
    </row>
    <row r="19" spans="2:15" x14ac:dyDescent="0.25">
      <c r="B19" s="6" t="s">
        <v>134</v>
      </c>
      <c r="L19" s="13">
        <v>613258.22</v>
      </c>
      <c r="M19" s="13">
        <v>1600</v>
      </c>
      <c r="N19" s="13">
        <v>611658.22</v>
      </c>
      <c r="O19" s="13">
        <v>-611658.22</v>
      </c>
    </row>
    <row r="20" spans="2:15" x14ac:dyDescent="0.25">
      <c r="B20" s="16" t="s">
        <v>135</v>
      </c>
      <c r="L20" s="13">
        <v>613258.22</v>
      </c>
      <c r="M20" s="13">
        <v>1600</v>
      </c>
      <c r="N20" s="13">
        <v>611658.22</v>
      </c>
      <c r="O20" s="13">
        <v>-611658.22</v>
      </c>
    </row>
    <row r="21" spans="2:15" x14ac:dyDescent="0.25">
      <c r="C21" s="8" t="s">
        <v>97</v>
      </c>
      <c r="D21" s="8" t="s">
        <v>98</v>
      </c>
      <c r="E21" s="8" t="s">
        <v>62</v>
      </c>
      <c r="F21" s="8" t="s">
        <v>64</v>
      </c>
      <c r="G21" s="8"/>
      <c r="H21" s="8" t="s">
        <v>57</v>
      </c>
      <c r="I21" s="8" t="s">
        <v>99</v>
      </c>
      <c r="J21" s="8" t="s">
        <v>100</v>
      </c>
      <c r="K21" s="8" t="s">
        <v>81</v>
      </c>
      <c r="L21" s="13">
        <v>124</v>
      </c>
      <c r="M21" s="13">
        <v>0</v>
      </c>
      <c r="N21" s="13">
        <v>124</v>
      </c>
      <c r="O21" s="13">
        <v>-124</v>
      </c>
    </row>
    <row r="22" spans="2:15" x14ac:dyDescent="0.25">
      <c r="C22" s="8" t="s">
        <v>101</v>
      </c>
      <c r="D22" s="8" t="s">
        <v>102</v>
      </c>
      <c r="E22" s="8" t="s">
        <v>62</v>
      </c>
      <c r="F22" s="8" t="s">
        <v>64</v>
      </c>
      <c r="G22" s="8"/>
      <c r="H22" s="8" t="s">
        <v>57</v>
      </c>
      <c r="I22" s="8" t="s">
        <v>99</v>
      </c>
      <c r="J22" s="8" t="s">
        <v>87</v>
      </c>
      <c r="K22" s="8" t="s">
        <v>81</v>
      </c>
      <c r="L22" s="13">
        <v>400</v>
      </c>
      <c r="M22" s="13">
        <v>0</v>
      </c>
      <c r="N22" s="13">
        <v>400</v>
      </c>
      <c r="O22" s="13">
        <v>-400</v>
      </c>
    </row>
    <row r="23" spans="2:15" x14ac:dyDescent="0.25">
      <c r="C23" s="8" t="s">
        <v>103</v>
      </c>
      <c r="D23" s="8" t="s">
        <v>104</v>
      </c>
      <c r="E23" s="8" t="s">
        <v>62</v>
      </c>
      <c r="F23" s="8" t="s">
        <v>105</v>
      </c>
      <c r="G23" s="8"/>
      <c r="H23" s="8" t="s">
        <v>57</v>
      </c>
      <c r="I23" s="8" t="s">
        <v>65</v>
      </c>
      <c r="J23" s="8" t="s">
        <v>66</v>
      </c>
      <c r="K23" s="8" t="s">
        <v>81</v>
      </c>
      <c r="L23" s="13">
        <v>458</v>
      </c>
      <c r="M23" s="13">
        <v>0</v>
      </c>
      <c r="N23" s="13">
        <v>458</v>
      </c>
      <c r="O23" s="13">
        <v>-458</v>
      </c>
    </row>
    <row r="24" spans="2:15" x14ac:dyDescent="0.25">
      <c r="C24" s="8" t="s">
        <v>106</v>
      </c>
      <c r="D24" s="8" t="s">
        <v>107</v>
      </c>
      <c r="E24" s="8" t="s">
        <v>62</v>
      </c>
      <c r="F24" s="8" t="s">
        <v>64</v>
      </c>
      <c r="G24" s="8"/>
      <c r="H24" s="8" t="s">
        <v>57</v>
      </c>
      <c r="I24" s="8" t="s">
        <v>99</v>
      </c>
      <c r="J24" s="8" t="s">
        <v>66</v>
      </c>
      <c r="K24" s="8" t="s">
        <v>81</v>
      </c>
      <c r="L24" s="13">
        <v>4520</v>
      </c>
      <c r="M24" s="13">
        <v>0</v>
      </c>
      <c r="N24" s="13">
        <v>4520</v>
      </c>
      <c r="O24" s="13">
        <v>-4520</v>
      </c>
    </row>
    <row r="25" spans="2:15" x14ac:dyDescent="0.25">
      <c r="C25" s="8" t="s">
        <v>108</v>
      </c>
      <c r="D25" s="8" t="s">
        <v>109</v>
      </c>
      <c r="E25" s="8" t="s">
        <v>62</v>
      </c>
      <c r="F25" s="8" t="s">
        <v>110</v>
      </c>
      <c r="G25" s="8"/>
      <c r="H25" s="8" t="s">
        <v>57</v>
      </c>
      <c r="I25" s="8" t="s">
        <v>99</v>
      </c>
      <c r="J25" s="8" t="s">
        <v>66</v>
      </c>
      <c r="K25" s="8" t="s">
        <v>81</v>
      </c>
      <c r="L25" s="13">
        <v>4520</v>
      </c>
      <c r="M25" s="13">
        <v>0</v>
      </c>
      <c r="N25" s="13">
        <v>4520</v>
      </c>
      <c r="O25" s="13">
        <v>-4520</v>
      </c>
    </row>
    <row r="26" spans="2:15" x14ac:dyDescent="0.25">
      <c r="C26" s="8" t="s">
        <v>111</v>
      </c>
      <c r="D26" s="8" t="s">
        <v>112</v>
      </c>
      <c r="E26" s="8" t="s">
        <v>62</v>
      </c>
      <c r="F26" s="8" t="s">
        <v>64</v>
      </c>
      <c r="G26" s="8"/>
      <c r="H26" s="8" t="s">
        <v>57</v>
      </c>
      <c r="I26" s="8" t="s">
        <v>86</v>
      </c>
      <c r="J26" s="8" t="s">
        <v>113</v>
      </c>
      <c r="K26" s="8" t="s">
        <v>81</v>
      </c>
      <c r="L26" s="13">
        <v>458</v>
      </c>
      <c r="M26" s="13">
        <v>0</v>
      </c>
      <c r="N26" s="13">
        <v>458</v>
      </c>
      <c r="O26" s="13">
        <v>-458</v>
      </c>
    </row>
    <row r="27" spans="2:15" x14ac:dyDescent="0.25">
      <c r="C27" s="8" t="s">
        <v>114</v>
      </c>
      <c r="D27" s="8" t="s">
        <v>115</v>
      </c>
      <c r="E27" s="8" t="s">
        <v>62</v>
      </c>
      <c r="F27" s="8" t="s">
        <v>64</v>
      </c>
      <c r="G27" s="8"/>
      <c r="H27" s="8" t="s">
        <v>57</v>
      </c>
      <c r="I27" s="8" t="s">
        <v>99</v>
      </c>
      <c r="J27" s="8" t="s">
        <v>79</v>
      </c>
      <c r="K27" s="8" t="s">
        <v>81</v>
      </c>
      <c r="L27" s="13">
        <v>458.22</v>
      </c>
      <c r="M27" s="13">
        <v>0</v>
      </c>
      <c r="N27" s="13">
        <v>458.22</v>
      </c>
      <c r="O27" s="13">
        <v>-458.22</v>
      </c>
    </row>
    <row r="28" spans="2:15" x14ac:dyDescent="0.25">
      <c r="C28" s="8" t="s">
        <v>116</v>
      </c>
      <c r="D28" s="8" t="s">
        <v>117</v>
      </c>
      <c r="E28" s="8" t="s">
        <v>62</v>
      </c>
      <c r="F28" s="8" t="s">
        <v>64</v>
      </c>
      <c r="G28" s="8"/>
      <c r="H28" s="8" t="s">
        <v>57</v>
      </c>
      <c r="I28" s="8" t="s">
        <v>99</v>
      </c>
      <c r="J28" s="8" t="s">
        <v>118</v>
      </c>
      <c r="K28" s="8" t="s">
        <v>81</v>
      </c>
      <c r="L28" s="13">
        <v>520</v>
      </c>
      <c r="M28" s="13">
        <v>0</v>
      </c>
      <c r="N28" s="13">
        <v>520</v>
      </c>
      <c r="O28" s="13">
        <v>-520</v>
      </c>
    </row>
    <row r="29" spans="2:15" x14ac:dyDescent="0.25">
      <c r="C29" s="8" t="s">
        <v>119</v>
      </c>
      <c r="D29" s="8" t="s">
        <v>120</v>
      </c>
      <c r="E29" s="8" t="s">
        <v>62</v>
      </c>
      <c r="F29" s="8" t="s">
        <v>64</v>
      </c>
      <c r="G29" s="8"/>
      <c r="H29" s="8" t="s">
        <v>57</v>
      </c>
      <c r="I29" s="8" t="s">
        <v>99</v>
      </c>
      <c r="J29" s="8" t="s">
        <v>121</v>
      </c>
      <c r="K29" s="8" t="s">
        <v>81</v>
      </c>
      <c r="L29" s="13">
        <v>900</v>
      </c>
      <c r="M29" s="13">
        <v>0</v>
      </c>
      <c r="N29" s="13">
        <v>900</v>
      </c>
      <c r="O29" s="13">
        <v>-900</v>
      </c>
    </row>
    <row r="30" spans="2:15" x14ac:dyDescent="0.25">
      <c r="C30" s="8" t="s">
        <v>122</v>
      </c>
      <c r="D30" s="8" t="s">
        <v>123</v>
      </c>
      <c r="E30" s="8" t="s">
        <v>62</v>
      </c>
      <c r="F30" s="8" t="s">
        <v>64</v>
      </c>
      <c r="G30" s="8"/>
      <c r="H30" s="8" t="s">
        <v>57</v>
      </c>
      <c r="I30" s="8" t="s">
        <v>99</v>
      </c>
      <c r="J30" s="8" t="s">
        <v>121</v>
      </c>
      <c r="K30" s="8" t="s">
        <v>81</v>
      </c>
      <c r="L30" s="13">
        <v>0</v>
      </c>
      <c r="M30" s="13">
        <v>800</v>
      </c>
      <c r="N30" s="13">
        <v>-800</v>
      </c>
      <c r="O30" s="13">
        <v>800</v>
      </c>
    </row>
    <row r="31" spans="2:15" x14ac:dyDescent="0.25">
      <c r="C31" s="8" t="s">
        <v>124</v>
      </c>
      <c r="D31" s="8" t="s">
        <v>125</v>
      </c>
      <c r="E31" s="8" t="s">
        <v>62</v>
      </c>
      <c r="F31" s="8" t="s">
        <v>64</v>
      </c>
      <c r="G31" s="8"/>
      <c r="H31" s="8" t="s">
        <v>57</v>
      </c>
      <c r="I31" s="8" t="s">
        <v>99</v>
      </c>
      <c r="J31" s="8" t="s">
        <v>121</v>
      </c>
      <c r="K31" s="8" t="s">
        <v>81</v>
      </c>
      <c r="L31" s="13">
        <v>900</v>
      </c>
      <c r="M31" s="13">
        <v>0</v>
      </c>
      <c r="N31" s="13">
        <v>900</v>
      </c>
      <c r="O31" s="13">
        <v>-900</v>
      </c>
    </row>
    <row r="32" spans="2:15" x14ac:dyDescent="0.25">
      <c r="C32" s="8" t="s">
        <v>126</v>
      </c>
      <c r="D32" s="8" t="s">
        <v>127</v>
      </c>
      <c r="E32" s="8" t="s">
        <v>62</v>
      </c>
      <c r="F32" s="8" t="s">
        <v>64</v>
      </c>
      <c r="G32" s="8"/>
      <c r="H32" s="8" t="s">
        <v>57</v>
      </c>
      <c r="I32" s="8" t="s">
        <v>99</v>
      </c>
      <c r="J32" s="8" t="s">
        <v>121</v>
      </c>
      <c r="K32" s="8" t="s">
        <v>81</v>
      </c>
      <c r="L32" s="13">
        <v>0</v>
      </c>
      <c r="M32" s="13">
        <v>800</v>
      </c>
      <c r="N32" s="13">
        <v>-800</v>
      </c>
      <c r="O32" s="13">
        <v>800</v>
      </c>
    </row>
    <row r="33" spans="2:15" x14ac:dyDescent="0.25">
      <c r="C33" s="8" t="s">
        <v>128</v>
      </c>
      <c r="D33" s="8" t="s">
        <v>129</v>
      </c>
      <c r="E33" s="8" t="s">
        <v>62</v>
      </c>
      <c r="F33" s="8" t="s">
        <v>64</v>
      </c>
      <c r="G33" s="8"/>
      <c r="H33" s="8" t="s">
        <v>57</v>
      </c>
      <c r="I33" s="8" t="s">
        <v>99</v>
      </c>
      <c r="J33" s="8" t="s">
        <v>130</v>
      </c>
      <c r="K33" s="8" t="s">
        <v>81</v>
      </c>
      <c r="L33" s="13">
        <v>600000</v>
      </c>
      <c r="M33" s="13">
        <v>0</v>
      </c>
      <c r="N33" s="13">
        <v>600000</v>
      </c>
      <c r="O33" s="13">
        <v>-600000</v>
      </c>
    </row>
    <row r="34" spans="2:15" x14ac:dyDescent="0.25">
      <c r="B34" s="6" t="s">
        <v>137</v>
      </c>
      <c r="L34" s="13">
        <v>4583.95</v>
      </c>
      <c r="M34" s="13">
        <v>0</v>
      </c>
      <c r="N34" s="13">
        <v>4583.95</v>
      </c>
      <c r="O34" s="13">
        <v>-4583.95</v>
      </c>
    </row>
    <row r="35" spans="2:15" x14ac:dyDescent="0.25">
      <c r="B35" s="16" t="s">
        <v>135</v>
      </c>
      <c r="L35" s="13">
        <v>4583.95</v>
      </c>
      <c r="M35" s="13">
        <v>0</v>
      </c>
      <c r="N35" s="13">
        <v>4583.95</v>
      </c>
      <c r="O35" s="13">
        <v>-4583.95</v>
      </c>
    </row>
    <row r="36" spans="2:15" x14ac:dyDescent="0.25">
      <c r="C36" s="8" t="s">
        <v>94</v>
      </c>
      <c r="D36" s="8" t="s">
        <v>95</v>
      </c>
      <c r="E36" s="8" t="s">
        <v>62</v>
      </c>
      <c r="F36" s="8" t="s">
        <v>64</v>
      </c>
      <c r="G36" s="8"/>
      <c r="H36" s="8" t="s">
        <v>92</v>
      </c>
      <c r="I36" s="8" t="s">
        <v>65</v>
      </c>
      <c r="J36" s="8" t="s">
        <v>96</v>
      </c>
      <c r="K36" s="8" t="s">
        <v>81</v>
      </c>
      <c r="L36" s="13">
        <v>4583.95</v>
      </c>
      <c r="M36" s="13">
        <v>0</v>
      </c>
      <c r="N36" s="13">
        <v>4583.95</v>
      </c>
      <c r="O36" s="13">
        <v>-4583.95</v>
      </c>
    </row>
    <row r="37" spans="2:15" x14ac:dyDescent="0.25">
      <c r="B37" s="6" t="s">
        <v>140</v>
      </c>
      <c r="L37" s="13">
        <v>1200</v>
      </c>
      <c r="M37" s="13">
        <v>600</v>
      </c>
      <c r="N37" s="13">
        <v>600</v>
      </c>
      <c r="O37" s="13">
        <v>-600</v>
      </c>
    </row>
    <row r="38" spans="2:15" x14ac:dyDescent="0.25">
      <c r="B38" s="16" t="s">
        <v>135</v>
      </c>
      <c r="L38" s="13">
        <v>1200</v>
      </c>
      <c r="M38" s="13">
        <v>600</v>
      </c>
      <c r="N38" s="13">
        <v>600</v>
      </c>
      <c r="O38" s="13">
        <v>-600</v>
      </c>
    </row>
    <row r="39" spans="2:15" x14ac:dyDescent="0.25">
      <c r="C39" s="8" t="s">
        <v>83</v>
      </c>
      <c r="D39" s="8" t="s">
        <v>84</v>
      </c>
      <c r="E39" s="8" t="s">
        <v>62</v>
      </c>
      <c r="F39" s="8" t="s">
        <v>64</v>
      </c>
      <c r="G39" s="8"/>
      <c r="H39" s="8" t="s">
        <v>82</v>
      </c>
      <c r="I39" s="8" t="s">
        <v>86</v>
      </c>
      <c r="J39" s="8" t="s">
        <v>87</v>
      </c>
      <c r="K39" s="8" t="s">
        <v>81</v>
      </c>
      <c r="L39" s="13">
        <v>600</v>
      </c>
      <c r="M39" s="13">
        <v>0</v>
      </c>
      <c r="N39" s="13">
        <v>600</v>
      </c>
      <c r="O39" s="13">
        <v>-600</v>
      </c>
    </row>
    <row r="40" spans="2:15" x14ac:dyDescent="0.25">
      <c r="C40" s="8" t="s">
        <v>88</v>
      </c>
      <c r="D40" s="8" t="s">
        <v>89</v>
      </c>
      <c r="E40" s="8" t="s">
        <v>62</v>
      </c>
      <c r="F40" s="8" t="s">
        <v>64</v>
      </c>
      <c r="G40" s="8"/>
      <c r="H40" s="8" t="s">
        <v>82</v>
      </c>
      <c r="I40" s="8" t="s">
        <v>86</v>
      </c>
      <c r="J40" s="8" t="s">
        <v>87</v>
      </c>
      <c r="K40" s="8" t="s">
        <v>81</v>
      </c>
      <c r="L40" s="13">
        <v>200</v>
      </c>
      <c r="M40" s="13">
        <v>0</v>
      </c>
      <c r="N40" s="13">
        <v>200</v>
      </c>
      <c r="O40" s="13">
        <v>-200</v>
      </c>
    </row>
    <row r="41" spans="2:15" x14ac:dyDescent="0.25">
      <c r="C41" s="8" t="s">
        <v>88</v>
      </c>
      <c r="D41" s="8" t="s">
        <v>89</v>
      </c>
      <c r="E41" s="8" t="s">
        <v>62</v>
      </c>
      <c r="F41" s="8" t="s">
        <v>64</v>
      </c>
      <c r="G41" s="18"/>
      <c r="H41" s="18"/>
      <c r="I41" s="8" t="s">
        <v>138</v>
      </c>
      <c r="J41" s="8" t="s">
        <v>87</v>
      </c>
      <c r="K41" s="8" t="s">
        <v>81</v>
      </c>
      <c r="L41" s="13">
        <v>400</v>
      </c>
      <c r="M41" s="13">
        <v>0</v>
      </c>
      <c r="N41" s="13">
        <v>400</v>
      </c>
      <c r="O41" s="13">
        <v>-400</v>
      </c>
    </row>
    <row r="42" spans="2:15" x14ac:dyDescent="0.25">
      <c r="C42" s="8" t="s">
        <v>90</v>
      </c>
      <c r="D42" s="8" t="s">
        <v>91</v>
      </c>
      <c r="E42" s="8" t="s">
        <v>62</v>
      </c>
      <c r="F42" s="8" t="s">
        <v>64</v>
      </c>
      <c r="G42" s="8"/>
      <c r="H42" s="8" t="s">
        <v>82</v>
      </c>
      <c r="I42" s="8" t="s">
        <v>86</v>
      </c>
      <c r="J42" s="8" t="s">
        <v>87</v>
      </c>
      <c r="K42" s="8" t="s">
        <v>81</v>
      </c>
      <c r="L42" s="13">
        <v>0</v>
      </c>
      <c r="M42" s="13">
        <v>600</v>
      </c>
      <c r="N42" s="13">
        <v>-600</v>
      </c>
      <c r="O42" s="13">
        <v>600</v>
      </c>
    </row>
    <row r="43" spans="2:15" x14ac:dyDescent="0.25">
      <c r="B43" s="3" t="s">
        <v>32</v>
      </c>
      <c r="L43" s="13">
        <v>621525.49</v>
      </c>
      <c r="M43" s="13">
        <v>3100</v>
      </c>
      <c r="N43" s="13">
        <v>618425.49</v>
      </c>
      <c r="O43" s="13">
        <v>-618425.49</v>
      </c>
    </row>
  </sheetData>
  <mergeCells count="1">
    <mergeCell ref="B2:O2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opLeftCell="A3" workbookViewId="0">
      <selection activeCell="A3" sqref="A3"/>
    </sheetView>
  </sheetViews>
  <sheetFormatPr baseColWidth="10" defaultRowHeight="15" x14ac:dyDescent="0.25"/>
  <cols>
    <col min="1" max="2" width="18.7109375" customWidth="1" collapsed="1"/>
    <col min="3" max="3" width="25.5703125" customWidth="1" collapsed="1"/>
    <col min="4" max="4" width="24.85546875" customWidth="1" collapsed="1"/>
    <col min="5" max="6" width="24.42578125" customWidth="1" collapsed="1"/>
    <col min="7" max="7" width="20.28515625" customWidth="1" collapsed="1"/>
    <col min="8" max="9" width="33.85546875" customWidth="1" collapsed="1"/>
    <col min="10" max="10" width="21" customWidth="1" collapsed="1"/>
    <col min="11" max="12" width="22.42578125" customWidth="1" collapsed="1"/>
    <col min="13" max="13" width="16.42578125" customWidth="1" collapsed="1"/>
    <col min="14" max="14" width="21" customWidth="1" collapsed="1"/>
    <col min="15" max="15" width="29.5703125" customWidth="1" collapsed="1"/>
    <col min="16" max="16" width="22.85546875" customWidth="1" collapsed="1"/>
    <col min="17" max="17" width="23" customWidth="1" collapsed="1"/>
    <col min="18" max="18" width="20.85546875" customWidth="1" collapsed="1"/>
    <col min="19" max="19" width="23.5703125" customWidth="1" collapsed="1"/>
    <col min="20" max="20" width="18.5703125" customWidth="1" collapsed="1"/>
    <col min="24" max="24" width="51.85546875" customWidth="1" collapsed="1"/>
    <col min="25" max="26" width="22.140625" customWidth="1" collapsed="1"/>
    <col min="27" max="27" width="24.42578125" customWidth="1" collapsed="1"/>
    <col min="28" max="28" width="24.28515625" customWidth="1" collapsed="1"/>
    <col min="29" max="31" width="27" customWidth="1" collapsed="1"/>
    <col min="32" max="32" width="24" customWidth="1" collapsed="1"/>
    <col min="33" max="34" width="0" hidden="1" customWidth="1" collapsed="1"/>
    <col min="35" max="35" width="15.7109375" hidden="1" customWidth="1" collapsed="1"/>
  </cols>
  <sheetData>
    <row r="1" spans="1:35" x14ac:dyDescent="0.25">
      <c r="A1" t="s">
        <v>44</v>
      </c>
      <c r="B1" t="str">
        <f>AG4</f>
        <v>389032</v>
      </c>
      <c r="C1" t="s">
        <v>45</v>
      </c>
      <c r="D1" t="str">
        <f>AH4</f>
        <v>PR</v>
      </c>
      <c r="E1" t="s">
        <v>46</v>
      </c>
      <c r="F1" t="str">
        <f>AI4</f>
        <v>29-03-2018</v>
      </c>
    </row>
    <row r="3" spans="1:35" x14ac:dyDescent="0.25">
      <c r="A3" t="s">
        <v>0</v>
      </c>
      <c r="B3" t="s">
        <v>47</v>
      </c>
      <c r="C3" t="s">
        <v>48</v>
      </c>
      <c r="D3" t="s">
        <v>1</v>
      </c>
      <c r="E3" t="s">
        <v>2</v>
      </c>
      <c r="F3" t="s">
        <v>9</v>
      </c>
      <c r="G3" t="s">
        <v>3</v>
      </c>
      <c r="H3" t="s">
        <v>4</v>
      </c>
      <c r="I3" t="s">
        <v>10</v>
      </c>
      <c r="J3" t="s">
        <v>5</v>
      </c>
      <c r="K3" t="s">
        <v>6</v>
      </c>
      <c r="L3" t="s">
        <v>11</v>
      </c>
      <c r="M3" t="s">
        <v>7</v>
      </c>
      <c r="N3" t="s">
        <v>8</v>
      </c>
      <c r="O3" t="s">
        <v>12</v>
      </c>
      <c r="P3" t="s">
        <v>13</v>
      </c>
      <c r="Q3" t="s">
        <v>14</v>
      </c>
      <c r="R3" t="s">
        <v>15</v>
      </c>
      <c r="S3" t="s">
        <v>16</v>
      </c>
      <c r="T3" t="s">
        <v>17</v>
      </c>
      <c r="U3" t="s">
        <v>18</v>
      </c>
      <c r="V3" t="s">
        <v>19</v>
      </c>
      <c r="W3" t="s">
        <v>20</v>
      </c>
      <c r="X3" t="s">
        <v>21</v>
      </c>
      <c r="Y3" t="s">
        <v>22</v>
      </c>
      <c r="Z3" t="s">
        <v>23</v>
      </c>
      <c r="AA3" t="s">
        <v>24</v>
      </c>
      <c r="AB3" t="s">
        <v>25</v>
      </c>
      <c r="AC3" t="s">
        <v>26</v>
      </c>
      <c r="AD3" t="s">
        <v>28</v>
      </c>
      <c r="AE3" t="s">
        <v>29</v>
      </c>
      <c r="AF3" t="s">
        <v>27</v>
      </c>
      <c r="AG3" t="s">
        <v>41</v>
      </c>
      <c r="AH3" t="s">
        <v>42</v>
      </c>
      <c r="AI3" t="s">
        <v>43</v>
      </c>
    </row>
    <row r="4" spans="1:35" x14ac:dyDescent="0.25">
      <c r="A4" t="s">
        <v>51</v>
      </c>
      <c r="B4" t="s">
        <v>52</v>
      </c>
      <c r="C4" t="str">
        <f t="shared" ref="C4:C28" si="0">CONCATENATE(A4," - ",B4)</f>
        <v>IND - Qualiac</v>
      </c>
      <c r="D4" t="s">
        <v>53</v>
      </c>
      <c r="E4" t="s">
        <v>54</v>
      </c>
      <c r="F4" t="str">
        <f t="shared" ref="F4:F28" si="1">CONCATENATE(D4," - ",E4)</f>
        <v>1501 - Papéterie Delprat</v>
      </c>
      <c r="G4" t="s">
        <v>55</v>
      </c>
      <c r="H4" t="s">
        <v>56</v>
      </c>
      <c r="I4" t="str">
        <f t="shared" ref="I4:I28" si="2">CONCATENATE(G4," - ",H4)</f>
        <v>401100 - Achats Fournisseurs</v>
      </c>
      <c r="J4" t="s">
        <v>57</v>
      </c>
      <c r="K4" t="s">
        <v>58</v>
      </c>
      <c r="L4" t="str">
        <f t="shared" ref="L4:L28" si="3">CONCATENATE(J4," - ",K4)</f>
        <v>606300 - Ach n stock:Four ent</v>
      </c>
      <c r="M4" t="s">
        <v>59</v>
      </c>
      <c r="N4" t="s">
        <v>59</v>
      </c>
      <c r="O4" t="str">
        <f t="shared" ref="O4:O28" si="4">CONCATENATE(M4," - ",N4)</f>
        <v xml:space="preserve"> - </v>
      </c>
      <c r="P4" t="s">
        <v>60</v>
      </c>
      <c r="Q4" t="s">
        <v>61</v>
      </c>
      <c r="R4" t="s">
        <v>62</v>
      </c>
      <c r="S4" t="s">
        <v>63</v>
      </c>
      <c r="T4" t="s">
        <v>63</v>
      </c>
      <c r="U4" t="s">
        <v>64</v>
      </c>
      <c r="V4" t="s">
        <v>59</v>
      </c>
      <c r="W4" t="s">
        <v>57</v>
      </c>
      <c r="X4" t="s">
        <v>65</v>
      </c>
      <c r="Y4" t="s">
        <v>66</v>
      </c>
      <c r="Z4" t="s">
        <v>54</v>
      </c>
      <c r="AA4" t="s">
        <v>59</v>
      </c>
      <c r="AB4" s="1">
        <v>450</v>
      </c>
      <c r="AC4" s="1">
        <v>0</v>
      </c>
      <c r="AD4" s="1">
        <f t="shared" ref="AD4:AD28" si="5">AB4-AC4</f>
        <v>450</v>
      </c>
      <c r="AE4" s="1">
        <f t="shared" ref="AE4:AE28" si="6">AC4-AB4</f>
        <v>-450</v>
      </c>
      <c r="AF4" t="s">
        <v>59</v>
      </c>
      <c r="AG4" t="s">
        <v>67</v>
      </c>
      <c r="AH4" t="s">
        <v>68</v>
      </c>
      <c r="AI4" t="s">
        <v>69</v>
      </c>
    </row>
    <row r="5" spans="1:35" x14ac:dyDescent="0.25">
      <c r="A5" t="s">
        <v>51</v>
      </c>
      <c r="B5" t="s">
        <v>52</v>
      </c>
      <c r="C5" t="str">
        <f t="shared" si="0"/>
        <v>IND - Qualiac</v>
      </c>
      <c r="D5" t="s">
        <v>53</v>
      </c>
      <c r="E5" t="s">
        <v>54</v>
      </c>
      <c r="F5" t="str">
        <f t="shared" si="1"/>
        <v>1501 - Papéterie Delprat</v>
      </c>
      <c r="G5" t="s">
        <v>55</v>
      </c>
      <c r="H5" t="s">
        <v>56</v>
      </c>
      <c r="I5" t="str">
        <f t="shared" si="2"/>
        <v>401100 - Achats Fournisseurs</v>
      </c>
      <c r="J5" t="s">
        <v>57</v>
      </c>
      <c r="K5" t="s">
        <v>58</v>
      </c>
      <c r="L5" t="str">
        <f t="shared" si="3"/>
        <v>606300 - Ach n stock:Four ent</v>
      </c>
      <c r="M5" t="s">
        <v>59</v>
      </c>
      <c r="N5" t="s">
        <v>59</v>
      </c>
      <c r="O5" t="str">
        <f t="shared" si="4"/>
        <v xml:space="preserve"> - </v>
      </c>
      <c r="P5" t="s">
        <v>70</v>
      </c>
      <c r="Q5" t="s">
        <v>71</v>
      </c>
      <c r="R5" t="s">
        <v>62</v>
      </c>
      <c r="S5" t="s">
        <v>63</v>
      </c>
      <c r="T5" t="s">
        <v>63</v>
      </c>
      <c r="U5" t="s">
        <v>64</v>
      </c>
      <c r="V5" t="s">
        <v>59</v>
      </c>
      <c r="W5" t="s">
        <v>57</v>
      </c>
      <c r="X5" t="s">
        <v>65</v>
      </c>
      <c r="Y5" t="s">
        <v>66</v>
      </c>
      <c r="Z5" t="s">
        <v>54</v>
      </c>
      <c r="AA5" t="s">
        <v>59</v>
      </c>
      <c r="AB5" s="1">
        <v>0</v>
      </c>
      <c r="AC5" s="1">
        <v>450</v>
      </c>
      <c r="AD5" s="1">
        <f t="shared" si="5"/>
        <v>-450</v>
      </c>
      <c r="AE5" s="1">
        <f t="shared" si="6"/>
        <v>450</v>
      </c>
      <c r="AF5" t="s">
        <v>59</v>
      </c>
      <c r="AG5" t="s">
        <v>67</v>
      </c>
      <c r="AH5" t="s">
        <v>68</v>
      </c>
      <c r="AI5" t="s">
        <v>69</v>
      </c>
    </row>
    <row r="6" spans="1:35" x14ac:dyDescent="0.25">
      <c r="A6" t="s">
        <v>51</v>
      </c>
      <c r="B6" t="s">
        <v>52</v>
      </c>
      <c r="C6" t="str">
        <f t="shared" si="0"/>
        <v>IND - Qualiac</v>
      </c>
      <c r="D6" t="s">
        <v>53</v>
      </c>
      <c r="E6" t="s">
        <v>54</v>
      </c>
      <c r="F6" t="str">
        <f t="shared" si="1"/>
        <v>1501 - Papéterie Delprat</v>
      </c>
      <c r="G6" t="s">
        <v>55</v>
      </c>
      <c r="H6" t="s">
        <v>56</v>
      </c>
      <c r="I6" t="str">
        <f t="shared" si="2"/>
        <v>401100 - Achats Fournisseurs</v>
      </c>
      <c r="J6" t="s">
        <v>57</v>
      </c>
      <c r="K6" t="s">
        <v>58</v>
      </c>
      <c r="L6" t="str">
        <f t="shared" si="3"/>
        <v>606300 - Ach n stock:Four ent</v>
      </c>
      <c r="M6" t="s">
        <v>59</v>
      </c>
      <c r="N6" t="s">
        <v>59</v>
      </c>
      <c r="O6" t="str">
        <f t="shared" si="4"/>
        <v xml:space="preserve"> - </v>
      </c>
      <c r="P6" t="s">
        <v>72</v>
      </c>
      <c r="Q6" t="s">
        <v>73</v>
      </c>
      <c r="R6" t="s">
        <v>62</v>
      </c>
      <c r="S6" t="s">
        <v>63</v>
      </c>
      <c r="T6" t="s">
        <v>63</v>
      </c>
      <c r="U6" t="s">
        <v>64</v>
      </c>
      <c r="V6" t="s">
        <v>59</v>
      </c>
      <c r="W6" t="s">
        <v>57</v>
      </c>
      <c r="X6" t="s">
        <v>65</v>
      </c>
      <c r="Y6" t="s">
        <v>66</v>
      </c>
      <c r="Z6" t="s">
        <v>54</v>
      </c>
      <c r="AA6" t="s">
        <v>59</v>
      </c>
      <c r="AB6" s="1">
        <v>450</v>
      </c>
      <c r="AC6" s="1">
        <v>0</v>
      </c>
      <c r="AD6" s="1">
        <f t="shared" si="5"/>
        <v>450</v>
      </c>
      <c r="AE6" s="1">
        <f t="shared" si="6"/>
        <v>-450</v>
      </c>
      <c r="AF6" t="s">
        <v>59</v>
      </c>
      <c r="AG6" t="s">
        <v>67</v>
      </c>
      <c r="AH6" t="s">
        <v>68</v>
      </c>
      <c r="AI6" t="s">
        <v>69</v>
      </c>
    </row>
    <row r="7" spans="1:35" x14ac:dyDescent="0.25">
      <c r="A7" t="s">
        <v>51</v>
      </c>
      <c r="B7" t="s">
        <v>52</v>
      </c>
      <c r="C7" t="str">
        <f t="shared" si="0"/>
        <v>IND - Qualiac</v>
      </c>
      <c r="D7" t="s">
        <v>53</v>
      </c>
      <c r="E7" t="s">
        <v>54</v>
      </c>
      <c r="F7" t="str">
        <f t="shared" si="1"/>
        <v>1501 - Papéterie Delprat</v>
      </c>
      <c r="G7" t="s">
        <v>55</v>
      </c>
      <c r="H7" t="s">
        <v>56</v>
      </c>
      <c r="I7" t="str">
        <f t="shared" si="2"/>
        <v>401100 - Achats Fournisseurs</v>
      </c>
      <c r="J7" t="s">
        <v>57</v>
      </c>
      <c r="K7" t="s">
        <v>58</v>
      </c>
      <c r="L7" t="str">
        <f t="shared" si="3"/>
        <v>606300 - Ach n stock:Four ent</v>
      </c>
      <c r="M7" t="s">
        <v>59</v>
      </c>
      <c r="N7" t="s">
        <v>59</v>
      </c>
      <c r="O7" t="str">
        <f t="shared" si="4"/>
        <v xml:space="preserve"> - </v>
      </c>
      <c r="P7" t="s">
        <v>74</v>
      </c>
      <c r="Q7" t="s">
        <v>75</v>
      </c>
      <c r="R7" t="s">
        <v>62</v>
      </c>
      <c r="S7" t="s">
        <v>63</v>
      </c>
      <c r="T7" t="s">
        <v>63</v>
      </c>
      <c r="U7" t="s">
        <v>64</v>
      </c>
      <c r="V7" t="s">
        <v>59</v>
      </c>
      <c r="W7" t="s">
        <v>57</v>
      </c>
      <c r="X7" t="s">
        <v>76</v>
      </c>
      <c r="Y7" t="s">
        <v>66</v>
      </c>
      <c r="Z7" t="s">
        <v>54</v>
      </c>
      <c r="AA7" t="s">
        <v>59</v>
      </c>
      <c r="AB7" s="1">
        <v>0</v>
      </c>
      <c r="AC7" s="1">
        <v>450</v>
      </c>
      <c r="AD7" s="1">
        <f t="shared" si="5"/>
        <v>-450</v>
      </c>
      <c r="AE7" s="1">
        <f t="shared" si="6"/>
        <v>450</v>
      </c>
      <c r="AF7" t="s">
        <v>59</v>
      </c>
      <c r="AG7" t="s">
        <v>67</v>
      </c>
      <c r="AH7" t="s">
        <v>68</v>
      </c>
      <c r="AI7" t="s">
        <v>69</v>
      </c>
    </row>
    <row r="8" spans="1:35" x14ac:dyDescent="0.25">
      <c r="A8" t="s">
        <v>51</v>
      </c>
      <c r="B8" t="s">
        <v>52</v>
      </c>
      <c r="C8" t="str">
        <f t="shared" si="0"/>
        <v>IND - Qualiac</v>
      </c>
      <c r="D8" t="s">
        <v>53</v>
      </c>
      <c r="E8" t="s">
        <v>54</v>
      </c>
      <c r="F8" t="str">
        <f t="shared" si="1"/>
        <v>1501 - Papéterie Delprat</v>
      </c>
      <c r="G8" t="s">
        <v>55</v>
      </c>
      <c r="H8" t="s">
        <v>56</v>
      </c>
      <c r="I8" t="str">
        <f t="shared" si="2"/>
        <v>401100 - Achats Fournisseurs</v>
      </c>
      <c r="J8" t="s">
        <v>57</v>
      </c>
      <c r="K8" t="s">
        <v>58</v>
      </c>
      <c r="L8" t="str">
        <f t="shared" si="3"/>
        <v>606300 - Ach n stock:Four ent</v>
      </c>
      <c r="M8" t="s">
        <v>59</v>
      </c>
      <c r="N8" t="s">
        <v>59</v>
      </c>
      <c r="O8" t="str">
        <f t="shared" si="4"/>
        <v xml:space="preserve"> - </v>
      </c>
      <c r="P8" t="s">
        <v>77</v>
      </c>
      <c r="Q8" t="s">
        <v>78</v>
      </c>
      <c r="R8" t="s">
        <v>62</v>
      </c>
      <c r="S8" t="s">
        <v>63</v>
      </c>
      <c r="T8" t="s">
        <v>63</v>
      </c>
      <c r="U8" t="s">
        <v>64</v>
      </c>
      <c r="V8" t="s">
        <v>59</v>
      </c>
      <c r="W8" t="s">
        <v>57</v>
      </c>
      <c r="X8" t="s">
        <v>65</v>
      </c>
      <c r="Y8" t="s">
        <v>79</v>
      </c>
      <c r="Z8" t="s">
        <v>54</v>
      </c>
      <c r="AA8" t="s">
        <v>59</v>
      </c>
      <c r="AB8" s="1">
        <v>1583.32</v>
      </c>
      <c r="AC8" s="1">
        <v>0</v>
      </c>
      <c r="AD8" s="1">
        <f t="shared" si="5"/>
        <v>1583.32</v>
      </c>
      <c r="AE8" s="1">
        <f t="shared" si="6"/>
        <v>-1583.32</v>
      </c>
      <c r="AF8" t="s">
        <v>59</v>
      </c>
      <c r="AG8" t="s">
        <v>67</v>
      </c>
      <c r="AH8" t="s">
        <v>68</v>
      </c>
      <c r="AI8" t="s">
        <v>69</v>
      </c>
    </row>
    <row r="9" spans="1:35" x14ac:dyDescent="0.25">
      <c r="A9" t="s">
        <v>51</v>
      </c>
      <c r="B9" t="s">
        <v>52</v>
      </c>
      <c r="C9" t="str">
        <f t="shared" si="0"/>
        <v>IND - Qualiac</v>
      </c>
      <c r="D9" t="s">
        <v>80</v>
      </c>
      <c r="E9" t="s">
        <v>81</v>
      </c>
      <c r="F9" t="str">
        <f t="shared" si="1"/>
        <v>1505 - Papéterie DUPIN</v>
      </c>
      <c r="G9" t="s">
        <v>55</v>
      </c>
      <c r="H9" t="s">
        <v>56</v>
      </c>
      <c r="I9" t="str">
        <f t="shared" si="2"/>
        <v>401100 - Achats Fournisseurs</v>
      </c>
      <c r="J9" t="s">
        <v>82</v>
      </c>
      <c r="K9" t="s">
        <v>139</v>
      </c>
      <c r="L9" t="str">
        <f t="shared" si="3"/>
        <v>600009 - Achat div.</v>
      </c>
      <c r="M9" t="s">
        <v>59</v>
      </c>
      <c r="N9" t="s">
        <v>59</v>
      </c>
      <c r="O9" t="str">
        <f t="shared" si="4"/>
        <v xml:space="preserve"> - </v>
      </c>
      <c r="P9" t="s">
        <v>83</v>
      </c>
      <c r="Q9" t="s">
        <v>84</v>
      </c>
      <c r="R9" t="s">
        <v>62</v>
      </c>
      <c r="S9" t="s">
        <v>63</v>
      </c>
      <c r="T9" t="s">
        <v>85</v>
      </c>
      <c r="U9" t="s">
        <v>64</v>
      </c>
      <c r="V9" t="s">
        <v>59</v>
      </c>
      <c r="W9" t="s">
        <v>82</v>
      </c>
      <c r="X9" t="s">
        <v>86</v>
      </c>
      <c r="Y9" t="s">
        <v>87</v>
      </c>
      <c r="Z9" t="s">
        <v>81</v>
      </c>
      <c r="AA9" t="s">
        <v>59</v>
      </c>
      <c r="AB9" s="1">
        <v>400</v>
      </c>
      <c r="AC9" s="1">
        <v>0</v>
      </c>
      <c r="AD9" s="1">
        <f t="shared" si="5"/>
        <v>400</v>
      </c>
      <c r="AE9" s="1">
        <f t="shared" si="6"/>
        <v>-400</v>
      </c>
      <c r="AF9" t="s">
        <v>59</v>
      </c>
      <c r="AG9" t="s">
        <v>67</v>
      </c>
      <c r="AH9" t="s">
        <v>68</v>
      </c>
      <c r="AI9" t="s">
        <v>69</v>
      </c>
    </row>
    <row r="10" spans="1:35" x14ac:dyDescent="0.25">
      <c r="A10" t="s">
        <v>51</v>
      </c>
      <c r="B10" t="s">
        <v>52</v>
      </c>
      <c r="C10" t="str">
        <f t="shared" si="0"/>
        <v>IND - Qualiac</v>
      </c>
      <c r="D10" t="s">
        <v>80</v>
      </c>
      <c r="E10" t="s">
        <v>81</v>
      </c>
      <c r="F10" t="str">
        <f t="shared" si="1"/>
        <v>1505 - Papéterie DUPIN</v>
      </c>
      <c r="G10" t="s">
        <v>55</v>
      </c>
      <c r="H10" t="s">
        <v>56</v>
      </c>
      <c r="I10" t="str">
        <f t="shared" si="2"/>
        <v>401100 - Achats Fournisseurs</v>
      </c>
      <c r="J10" t="s">
        <v>82</v>
      </c>
      <c r="K10" t="s">
        <v>139</v>
      </c>
      <c r="L10" t="str">
        <f t="shared" si="3"/>
        <v>600009 - Achat div.</v>
      </c>
      <c r="M10" t="s">
        <v>59</v>
      </c>
      <c r="N10" t="s">
        <v>59</v>
      </c>
      <c r="O10" t="str">
        <f t="shared" si="4"/>
        <v xml:space="preserve"> - </v>
      </c>
      <c r="P10" t="s">
        <v>83</v>
      </c>
      <c r="Q10" t="s">
        <v>84</v>
      </c>
      <c r="R10" t="s">
        <v>62</v>
      </c>
      <c r="S10" t="s">
        <v>63</v>
      </c>
      <c r="T10" t="s">
        <v>85</v>
      </c>
      <c r="U10" t="s">
        <v>64</v>
      </c>
      <c r="V10" t="s">
        <v>59</v>
      </c>
      <c r="W10" t="s">
        <v>82</v>
      </c>
      <c r="X10" t="s">
        <v>86</v>
      </c>
      <c r="Y10" t="s">
        <v>87</v>
      </c>
      <c r="Z10" t="s">
        <v>81</v>
      </c>
      <c r="AA10" t="s">
        <v>59</v>
      </c>
      <c r="AB10" s="1">
        <v>200</v>
      </c>
      <c r="AC10" s="1">
        <v>0</v>
      </c>
      <c r="AD10" s="1">
        <f t="shared" si="5"/>
        <v>200</v>
      </c>
      <c r="AE10" s="1">
        <f t="shared" si="6"/>
        <v>-200</v>
      </c>
      <c r="AF10" t="s">
        <v>59</v>
      </c>
      <c r="AG10" t="s">
        <v>67</v>
      </c>
      <c r="AH10" t="s">
        <v>68</v>
      </c>
      <c r="AI10" t="s">
        <v>69</v>
      </c>
    </row>
    <row r="11" spans="1:35" x14ac:dyDescent="0.25">
      <c r="A11" t="s">
        <v>51</v>
      </c>
      <c r="B11" t="s">
        <v>52</v>
      </c>
      <c r="C11" t="str">
        <f t="shared" si="0"/>
        <v>IND - Qualiac</v>
      </c>
      <c r="D11" t="s">
        <v>80</v>
      </c>
      <c r="E11" t="s">
        <v>81</v>
      </c>
      <c r="F11" t="str">
        <f t="shared" si="1"/>
        <v>1505 - Papéterie DUPIN</v>
      </c>
      <c r="G11" t="s">
        <v>55</v>
      </c>
      <c r="H11" t="s">
        <v>56</v>
      </c>
      <c r="I11" t="str">
        <f t="shared" si="2"/>
        <v>401100 - Achats Fournisseurs</v>
      </c>
      <c r="J11" t="s">
        <v>82</v>
      </c>
      <c r="K11" t="s">
        <v>139</v>
      </c>
      <c r="L11" t="str">
        <f t="shared" si="3"/>
        <v>600009 - Achat div.</v>
      </c>
      <c r="M11" t="s">
        <v>59</v>
      </c>
      <c r="N11" t="s">
        <v>59</v>
      </c>
      <c r="O11" t="str">
        <f t="shared" si="4"/>
        <v xml:space="preserve"> - </v>
      </c>
      <c r="P11" t="s">
        <v>88</v>
      </c>
      <c r="Q11" t="s">
        <v>89</v>
      </c>
      <c r="R11" t="s">
        <v>62</v>
      </c>
      <c r="S11" t="s">
        <v>63</v>
      </c>
      <c r="T11" t="s">
        <v>85</v>
      </c>
      <c r="U11" t="s">
        <v>64</v>
      </c>
      <c r="V11" t="s">
        <v>59</v>
      </c>
      <c r="W11" t="s">
        <v>82</v>
      </c>
      <c r="X11" t="s">
        <v>138</v>
      </c>
      <c r="Y11" t="s">
        <v>87</v>
      </c>
      <c r="Z11" t="s">
        <v>81</v>
      </c>
      <c r="AA11" t="s">
        <v>59</v>
      </c>
      <c r="AB11" s="1">
        <v>400</v>
      </c>
      <c r="AC11" s="1">
        <v>0</v>
      </c>
      <c r="AD11" s="1">
        <f t="shared" si="5"/>
        <v>400</v>
      </c>
      <c r="AE11" s="1">
        <f t="shared" si="6"/>
        <v>-400</v>
      </c>
      <c r="AF11" t="s">
        <v>59</v>
      </c>
      <c r="AG11" t="s">
        <v>67</v>
      </c>
      <c r="AH11" t="s">
        <v>68</v>
      </c>
      <c r="AI11" t="s">
        <v>69</v>
      </c>
    </row>
    <row r="12" spans="1:35" x14ac:dyDescent="0.25">
      <c r="A12" t="s">
        <v>51</v>
      </c>
      <c r="B12" t="s">
        <v>52</v>
      </c>
      <c r="C12" t="str">
        <f t="shared" si="0"/>
        <v>IND - Qualiac</v>
      </c>
      <c r="D12" t="s">
        <v>80</v>
      </c>
      <c r="E12" t="s">
        <v>81</v>
      </c>
      <c r="F12" t="str">
        <f t="shared" si="1"/>
        <v>1505 - Papéterie DUPIN</v>
      </c>
      <c r="G12" t="s">
        <v>55</v>
      </c>
      <c r="H12" t="s">
        <v>56</v>
      </c>
      <c r="I12" t="str">
        <f t="shared" si="2"/>
        <v>401100 - Achats Fournisseurs</v>
      </c>
      <c r="J12" t="s">
        <v>82</v>
      </c>
      <c r="K12" t="s">
        <v>139</v>
      </c>
      <c r="L12" t="str">
        <f t="shared" si="3"/>
        <v>600009 - Achat div.</v>
      </c>
      <c r="M12" t="s">
        <v>59</v>
      </c>
      <c r="N12" t="s">
        <v>59</v>
      </c>
      <c r="O12" t="str">
        <f t="shared" si="4"/>
        <v xml:space="preserve"> - </v>
      </c>
      <c r="P12" t="s">
        <v>88</v>
      </c>
      <c r="Q12" t="s">
        <v>89</v>
      </c>
      <c r="R12" t="s">
        <v>62</v>
      </c>
      <c r="S12" t="s">
        <v>63</v>
      </c>
      <c r="T12" t="s">
        <v>85</v>
      </c>
      <c r="U12" t="s">
        <v>64</v>
      </c>
      <c r="V12" t="s">
        <v>59</v>
      </c>
      <c r="W12" t="s">
        <v>82</v>
      </c>
      <c r="X12" t="s">
        <v>86</v>
      </c>
      <c r="Y12" t="s">
        <v>87</v>
      </c>
      <c r="Z12" t="s">
        <v>81</v>
      </c>
      <c r="AA12" t="s">
        <v>59</v>
      </c>
      <c r="AB12" s="1">
        <v>200</v>
      </c>
      <c r="AC12" s="1">
        <v>0</v>
      </c>
      <c r="AD12" s="1">
        <f t="shared" si="5"/>
        <v>200</v>
      </c>
      <c r="AE12" s="1">
        <f t="shared" si="6"/>
        <v>-200</v>
      </c>
      <c r="AF12" t="s">
        <v>59</v>
      </c>
      <c r="AG12" t="s">
        <v>67</v>
      </c>
      <c r="AH12" t="s">
        <v>68</v>
      </c>
      <c r="AI12" t="s">
        <v>69</v>
      </c>
    </row>
    <row r="13" spans="1:35" x14ac:dyDescent="0.25">
      <c r="A13" t="s">
        <v>51</v>
      </c>
      <c r="B13" t="s">
        <v>52</v>
      </c>
      <c r="C13" t="str">
        <f t="shared" si="0"/>
        <v>IND - Qualiac</v>
      </c>
      <c r="D13" t="s">
        <v>80</v>
      </c>
      <c r="E13" t="s">
        <v>81</v>
      </c>
      <c r="F13" t="str">
        <f t="shared" si="1"/>
        <v>1505 - Papéterie DUPIN</v>
      </c>
      <c r="G13" t="s">
        <v>55</v>
      </c>
      <c r="H13" t="s">
        <v>56</v>
      </c>
      <c r="I13" t="str">
        <f t="shared" si="2"/>
        <v>401100 - Achats Fournisseurs</v>
      </c>
      <c r="J13" t="s">
        <v>82</v>
      </c>
      <c r="K13" t="s">
        <v>139</v>
      </c>
      <c r="L13" t="str">
        <f t="shared" si="3"/>
        <v>600009 - Achat div.</v>
      </c>
      <c r="M13" t="s">
        <v>59</v>
      </c>
      <c r="N13" t="s">
        <v>59</v>
      </c>
      <c r="O13" t="str">
        <f t="shared" si="4"/>
        <v xml:space="preserve"> - </v>
      </c>
      <c r="P13" t="s">
        <v>90</v>
      </c>
      <c r="Q13" t="s">
        <v>91</v>
      </c>
      <c r="R13" t="s">
        <v>62</v>
      </c>
      <c r="S13" t="s">
        <v>63</v>
      </c>
      <c r="T13" t="s">
        <v>85</v>
      </c>
      <c r="U13" t="s">
        <v>64</v>
      </c>
      <c r="V13" t="s">
        <v>59</v>
      </c>
      <c r="W13" t="s">
        <v>82</v>
      </c>
      <c r="X13" t="s">
        <v>86</v>
      </c>
      <c r="Y13" t="s">
        <v>87</v>
      </c>
      <c r="Z13" t="s">
        <v>81</v>
      </c>
      <c r="AA13" t="s">
        <v>59</v>
      </c>
      <c r="AB13" s="1">
        <v>0</v>
      </c>
      <c r="AC13" s="1">
        <v>400</v>
      </c>
      <c r="AD13" s="1">
        <f t="shared" si="5"/>
        <v>-400</v>
      </c>
      <c r="AE13" s="1">
        <f t="shared" si="6"/>
        <v>400</v>
      </c>
      <c r="AF13" t="s">
        <v>59</v>
      </c>
      <c r="AG13" t="s">
        <v>67</v>
      </c>
      <c r="AH13" t="s">
        <v>68</v>
      </c>
      <c r="AI13" t="s">
        <v>69</v>
      </c>
    </row>
    <row r="14" spans="1:35" x14ac:dyDescent="0.25">
      <c r="A14" t="s">
        <v>51</v>
      </c>
      <c r="B14" t="s">
        <v>52</v>
      </c>
      <c r="C14" t="str">
        <f t="shared" si="0"/>
        <v>IND - Qualiac</v>
      </c>
      <c r="D14" t="s">
        <v>80</v>
      </c>
      <c r="E14" t="s">
        <v>81</v>
      </c>
      <c r="F14" t="str">
        <f t="shared" si="1"/>
        <v>1505 - Papéterie DUPIN</v>
      </c>
      <c r="G14" t="s">
        <v>55</v>
      </c>
      <c r="H14" t="s">
        <v>56</v>
      </c>
      <c r="I14" t="str">
        <f t="shared" si="2"/>
        <v>401100 - Achats Fournisseurs</v>
      </c>
      <c r="J14" t="s">
        <v>82</v>
      </c>
      <c r="K14" t="s">
        <v>139</v>
      </c>
      <c r="L14" t="str">
        <f t="shared" si="3"/>
        <v>600009 - Achat div.</v>
      </c>
      <c r="M14" t="s">
        <v>59</v>
      </c>
      <c r="N14" t="s">
        <v>59</v>
      </c>
      <c r="O14" t="str">
        <f t="shared" si="4"/>
        <v xml:space="preserve"> - </v>
      </c>
      <c r="P14" t="s">
        <v>90</v>
      </c>
      <c r="Q14" t="s">
        <v>91</v>
      </c>
      <c r="R14" t="s">
        <v>62</v>
      </c>
      <c r="S14" t="s">
        <v>63</v>
      </c>
      <c r="T14" t="s">
        <v>85</v>
      </c>
      <c r="U14" t="s">
        <v>64</v>
      </c>
      <c r="V14" t="s">
        <v>59</v>
      </c>
      <c r="W14" t="s">
        <v>82</v>
      </c>
      <c r="X14" t="s">
        <v>86</v>
      </c>
      <c r="Y14" t="s">
        <v>87</v>
      </c>
      <c r="Z14" t="s">
        <v>81</v>
      </c>
      <c r="AA14" t="s">
        <v>59</v>
      </c>
      <c r="AB14" s="1">
        <v>0</v>
      </c>
      <c r="AC14" s="1">
        <v>200</v>
      </c>
      <c r="AD14" s="1">
        <f t="shared" si="5"/>
        <v>-200</v>
      </c>
      <c r="AE14" s="1">
        <f t="shared" si="6"/>
        <v>200</v>
      </c>
      <c r="AF14" t="s">
        <v>59</v>
      </c>
      <c r="AG14" t="s">
        <v>67</v>
      </c>
      <c r="AH14" t="s">
        <v>68</v>
      </c>
      <c r="AI14" t="s">
        <v>69</v>
      </c>
    </row>
    <row r="15" spans="1:35" x14ac:dyDescent="0.25">
      <c r="A15" t="s">
        <v>51</v>
      </c>
      <c r="B15" t="s">
        <v>52</v>
      </c>
      <c r="C15" t="str">
        <f t="shared" si="0"/>
        <v>IND - Qualiac</v>
      </c>
      <c r="D15" t="s">
        <v>80</v>
      </c>
      <c r="E15" t="s">
        <v>81</v>
      </c>
      <c r="F15" t="str">
        <f t="shared" si="1"/>
        <v>1505 - Papéterie DUPIN</v>
      </c>
      <c r="G15" t="s">
        <v>55</v>
      </c>
      <c r="H15" t="s">
        <v>56</v>
      </c>
      <c r="I15" t="str">
        <f t="shared" si="2"/>
        <v>401100 - Achats Fournisseurs</v>
      </c>
      <c r="J15" t="s">
        <v>92</v>
      </c>
      <c r="K15" t="s">
        <v>93</v>
      </c>
      <c r="L15" t="str">
        <f t="shared" si="3"/>
        <v>601100 - Ach stock:Mat prem A</v>
      </c>
      <c r="M15" t="s">
        <v>59</v>
      </c>
      <c r="N15" t="s">
        <v>59</v>
      </c>
      <c r="O15" t="str">
        <f t="shared" si="4"/>
        <v xml:space="preserve"> - </v>
      </c>
      <c r="P15" t="s">
        <v>94</v>
      </c>
      <c r="Q15" t="s">
        <v>95</v>
      </c>
      <c r="R15" t="s">
        <v>62</v>
      </c>
      <c r="S15" t="s">
        <v>63</v>
      </c>
      <c r="T15" t="s">
        <v>85</v>
      </c>
      <c r="U15" t="s">
        <v>64</v>
      </c>
      <c r="V15" t="s">
        <v>59</v>
      </c>
      <c r="W15" t="s">
        <v>92</v>
      </c>
      <c r="X15" t="s">
        <v>65</v>
      </c>
      <c r="Y15" t="s">
        <v>96</v>
      </c>
      <c r="Z15" t="s">
        <v>81</v>
      </c>
      <c r="AA15" t="s">
        <v>59</v>
      </c>
      <c r="AB15" s="1">
        <v>4583.95</v>
      </c>
      <c r="AC15" s="1">
        <v>0</v>
      </c>
      <c r="AD15" s="1">
        <f t="shared" si="5"/>
        <v>4583.95</v>
      </c>
      <c r="AE15" s="1">
        <f t="shared" si="6"/>
        <v>-4583.95</v>
      </c>
      <c r="AF15" t="s">
        <v>59</v>
      </c>
      <c r="AG15" t="s">
        <v>67</v>
      </c>
      <c r="AH15" t="s">
        <v>68</v>
      </c>
      <c r="AI15" t="s">
        <v>69</v>
      </c>
    </row>
    <row r="16" spans="1:35" x14ac:dyDescent="0.25">
      <c r="A16" t="s">
        <v>51</v>
      </c>
      <c r="B16" t="s">
        <v>52</v>
      </c>
      <c r="C16" t="str">
        <f t="shared" si="0"/>
        <v>IND - Qualiac</v>
      </c>
      <c r="D16" t="s">
        <v>80</v>
      </c>
      <c r="E16" t="s">
        <v>81</v>
      </c>
      <c r="F16" t="str">
        <f t="shared" si="1"/>
        <v>1505 - Papéterie DUPIN</v>
      </c>
      <c r="G16" t="s">
        <v>55</v>
      </c>
      <c r="H16" t="s">
        <v>56</v>
      </c>
      <c r="I16" t="str">
        <f t="shared" si="2"/>
        <v>401100 - Achats Fournisseurs</v>
      </c>
      <c r="J16" t="s">
        <v>57</v>
      </c>
      <c r="K16" t="s">
        <v>58</v>
      </c>
      <c r="L16" t="str">
        <f t="shared" si="3"/>
        <v>606300 - Ach n stock:Four ent</v>
      </c>
      <c r="M16" t="s">
        <v>59</v>
      </c>
      <c r="N16" t="s">
        <v>59</v>
      </c>
      <c r="O16" t="str">
        <f t="shared" si="4"/>
        <v xml:space="preserve"> - </v>
      </c>
      <c r="P16" t="s">
        <v>97</v>
      </c>
      <c r="Q16" t="s">
        <v>98</v>
      </c>
      <c r="R16" t="s">
        <v>62</v>
      </c>
      <c r="S16" t="s">
        <v>63</v>
      </c>
      <c r="T16" t="s">
        <v>85</v>
      </c>
      <c r="U16" t="s">
        <v>64</v>
      </c>
      <c r="V16" t="s">
        <v>59</v>
      </c>
      <c r="W16" t="s">
        <v>57</v>
      </c>
      <c r="X16" t="s">
        <v>99</v>
      </c>
      <c r="Y16" t="s">
        <v>100</v>
      </c>
      <c r="Z16" t="s">
        <v>81</v>
      </c>
      <c r="AA16" t="s">
        <v>59</v>
      </c>
      <c r="AB16" s="1">
        <v>124</v>
      </c>
      <c r="AC16" s="1">
        <v>0</v>
      </c>
      <c r="AD16" s="1">
        <f t="shared" si="5"/>
        <v>124</v>
      </c>
      <c r="AE16" s="1">
        <f t="shared" si="6"/>
        <v>-124</v>
      </c>
      <c r="AF16" t="s">
        <v>59</v>
      </c>
      <c r="AG16" t="s">
        <v>67</v>
      </c>
      <c r="AH16" t="s">
        <v>68</v>
      </c>
      <c r="AI16" t="s">
        <v>69</v>
      </c>
    </row>
    <row r="17" spans="1:35" x14ac:dyDescent="0.25">
      <c r="A17" t="s">
        <v>51</v>
      </c>
      <c r="B17" t="s">
        <v>52</v>
      </c>
      <c r="C17" t="str">
        <f t="shared" si="0"/>
        <v>IND - Qualiac</v>
      </c>
      <c r="D17" t="s">
        <v>80</v>
      </c>
      <c r="E17" t="s">
        <v>81</v>
      </c>
      <c r="F17" t="str">
        <f t="shared" si="1"/>
        <v>1505 - Papéterie DUPIN</v>
      </c>
      <c r="G17" t="s">
        <v>55</v>
      </c>
      <c r="H17" t="s">
        <v>56</v>
      </c>
      <c r="I17" t="str">
        <f t="shared" si="2"/>
        <v>401100 - Achats Fournisseurs</v>
      </c>
      <c r="J17" t="s">
        <v>57</v>
      </c>
      <c r="K17" t="s">
        <v>58</v>
      </c>
      <c r="L17" t="str">
        <f t="shared" si="3"/>
        <v>606300 - Ach n stock:Four ent</v>
      </c>
      <c r="M17" t="s">
        <v>59</v>
      </c>
      <c r="N17" t="s">
        <v>59</v>
      </c>
      <c r="O17" t="str">
        <f t="shared" si="4"/>
        <v xml:space="preserve"> - </v>
      </c>
      <c r="P17" t="s">
        <v>101</v>
      </c>
      <c r="Q17" t="s">
        <v>102</v>
      </c>
      <c r="R17" t="s">
        <v>62</v>
      </c>
      <c r="S17" t="s">
        <v>63</v>
      </c>
      <c r="T17" t="s">
        <v>85</v>
      </c>
      <c r="U17" t="s">
        <v>64</v>
      </c>
      <c r="V17" t="s">
        <v>59</v>
      </c>
      <c r="W17" t="s">
        <v>57</v>
      </c>
      <c r="X17" t="s">
        <v>99</v>
      </c>
      <c r="Y17" t="s">
        <v>87</v>
      </c>
      <c r="Z17" t="s">
        <v>81</v>
      </c>
      <c r="AA17" t="s">
        <v>59</v>
      </c>
      <c r="AB17" s="1">
        <v>400</v>
      </c>
      <c r="AC17" s="1">
        <v>0</v>
      </c>
      <c r="AD17" s="1">
        <f t="shared" si="5"/>
        <v>400</v>
      </c>
      <c r="AE17" s="1">
        <f t="shared" si="6"/>
        <v>-400</v>
      </c>
      <c r="AF17" t="s">
        <v>59</v>
      </c>
      <c r="AG17" t="s">
        <v>67</v>
      </c>
      <c r="AH17" t="s">
        <v>68</v>
      </c>
      <c r="AI17" t="s">
        <v>69</v>
      </c>
    </row>
    <row r="18" spans="1:35" x14ac:dyDescent="0.25">
      <c r="A18" t="s">
        <v>51</v>
      </c>
      <c r="B18" t="s">
        <v>52</v>
      </c>
      <c r="C18" t="str">
        <f t="shared" si="0"/>
        <v>IND - Qualiac</v>
      </c>
      <c r="D18" t="s">
        <v>80</v>
      </c>
      <c r="E18" t="s">
        <v>81</v>
      </c>
      <c r="F18" t="str">
        <f t="shared" si="1"/>
        <v>1505 - Papéterie DUPIN</v>
      </c>
      <c r="G18" t="s">
        <v>55</v>
      </c>
      <c r="H18" t="s">
        <v>56</v>
      </c>
      <c r="I18" t="str">
        <f t="shared" si="2"/>
        <v>401100 - Achats Fournisseurs</v>
      </c>
      <c r="J18" t="s">
        <v>57</v>
      </c>
      <c r="K18" t="s">
        <v>58</v>
      </c>
      <c r="L18" t="str">
        <f t="shared" si="3"/>
        <v>606300 - Ach n stock:Four ent</v>
      </c>
      <c r="M18" t="s">
        <v>59</v>
      </c>
      <c r="N18" t="s">
        <v>59</v>
      </c>
      <c r="O18" t="str">
        <f t="shared" si="4"/>
        <v xml:space="preserve"> - </v>
      </c>
      <c r="P18" t="s">
        <v>103</v>
      </c>
      <c r="Q18" t="s">
        <v>104</v>
      </c>
      <c r="R18" t="s">
        <v>62</v>
      </c>
      <c r="S18" t="s">
        <v>63</v>
      </c>
      <c r="T18" t="s">
        <v>85</v>
      </c>
      <c r="U18" t="s">
        <v>105</v>
      </c>
      <c r="V18" t="s">
        <v>59</v>
      </c>
      <c r="W18" t="s">
        <v>57</v>
      </c>
      <c r="X18" t="s">
        <v>65</v>
      </c>
      <c r="Y18" t="s">
        <v>66</v>
      </c>
      <c r="Z18" t="s">
        <v>81</v>
      </c>
      <c r="AA18" t="s">
        <v>59</v>
      </c>
      <c r="AB18" s="1">
        <v>458</v>
      </c>
      <c r="AC18" s="1">
        <v>0</v>
      </c>
      <c r="AD18" s="1">
        <f t="shared" si="5"/>
        <v>458</v>
      </c>
      <c r="AE18" s="1">
        <f t="shared" si="6"/>
        <v>-458</v>
      </c>
      <c r="AF18" t="s">
        <v>59</v>
      </c>
      <c r="AG18" t="s">
        <v>67</v>
      </c>
      <c r="AH18" t="s">
        <v>68</v>
      </c>
      <c r="AI18" t="s">
        <v>69</v>
      </c>
    </row>
    <row r="19" spans="1:35" x14ac:dyDescent="0.25">
      <c r="A19" t="s">
        <v>51</v>
      </c>
      <c r="B19" t="s">
        <v>52</v>
      </c>
      <c r="C19" t="str">
        <f t="shared" si="0"/>
        <v>IND - Qualiac</v>
      </c>
      <c r="D19" t="s">
        <v>80</v>
      </c>
      <c r="E19" t="s">
        <v>81</v>
      </c>
      <c r="F19" t="str">
        <f t="shared" si="1"/>
        <v>1505 - Papéterie DUPIN</v>
      </c>
      <c r="G19" t="s">
        <v>55</v>
      </c>
      <c r="H19" t="s">
        <v>56</v>
      </c>
      <c r="I19" t="str">
        <f t="shared" si="2"/>
        <v>401100 - Achats Fournisseurs</v>
      </c>
      <c r="J19" t="s">
        <v>57</v>
      </c>
      <c r="K19" t="s">
        <v>58</v>
      </c>
      <c r="L19" t="str">
        <f t="shared" si="3"/>
        <v>606300 - Ach n stock:Four ent</v>
      </c>
      <c r="M19" t="s">
        <v>59</v>
      </c>
      <c r="N19" t="s">
        <v>59</v>
      </c>
      <c r="O19" t="str">
        <f t="shared" si="4"/>
        <v xml:space="preserve"> - </v>
      </c>
      <c r="P19" t="s">
        <v>106</v>
      </c>
      <c r="Q19" t="s">
        <v>107</v>
      </c>
      <c r="R19" t="s">
        <v>62</v>
      </c>
      <c r="S19" t="s">
        <v>63</v>
      </c>
      <c r="T19" t="s">
        <v>85</v>
      </c>
      <c r="U19" t="s">
        <v>64</v>
      </c>
      <c r="V19" t="s">
        <v>59</v>
      </c>
      <c r="W19" t="s">
        <v>57</v>
      </c>
      <c r="X19" t="s">
        <v>99</v>
      </c>
      <c r="Y19" t="s">
        <v>66</v>
      </c>
      <c r="Z19" t="s">
        <v>81</v>
      </c>
      <c r="AA19" t="s">
        <v>59</v>
      </c>
      <c r="AB19" s="1">
        <v>4520</v>
      </c>
      <c r="AC19" s="1">
        <v>0</v>
      </c>
      <c r="AD19" s="1">
        <f t="shared" si="5"/>
        <v>4520</v>
      </c>
      <c r="AE19" s="1">
        <f t="shared" si="6"/>
        <v>-4520</v>
      </c>
      <c r="AF19" t="s">
        <v>59</v>
      </c>
      <c r="AG19" t="s">
        <v>67</v>
      </c>
      <c r="AH19" t="s">
        <v>68</v>
      </c>
      <c r="AI19" t="s">
        <v>69</v>
      </c>
    </row>
    <row r="20" spans="1:35" x14ac:dyDescent="0.25">
      <c r="A20" t="s">
        <v>51</v>
      </c>
      <c r="B20" t="s">
        <v>52</v>
      </c>
      <c r="C20" t="str">
        <f t="shared" si="0"/>
        <v>IND - Qualiac</v>
      </c>
      <c r="D20" t="s">
        <v>80</v>
      </c>
      <c r="E20" t="s">
        <v>81</v>
      </c>
      <c r="F20" t="str">
        <f t="shared" si="1"/>
        <v>1505 - Papéterie DUPIN</v>
      </c>
      <c r="G20" t="s">
        <v>55</v>
      </c>
      <c r="H20" t="s">
        <v>56</v>
      </c>
      <c r="I20" t="str">
        <f t="shared" si="2"/>
        <v>401100 - Achats Fournisseurs</v>
      </c>
      <c r="J20" t="s">
        <v>57</v>
      </c>
      <c r="K20" t="s">
        <v>58</v>
      </c>
      <c r="L20" t="str">
        <f t="shared" si="3"/>
        <v>606300 - Ach n stock:Four ent</v>
      </c>
      <c r="M20" t="s">
        <v>59</v>
      </c>
      <c r="N20" t="s">
        <v>59</v>
      </c>
      <c r="O20" t="str">
        <f t="shared" si="4"/>
        <v xml:space="preserve"> - </v>
      </c>
      <c r="P20" t="s">
        <v>108</v>
      </c>
      <c r="Q20" t="s">
        <v>109</v>
      </c>
      <c r="R20" t="s">
        <v>62</v>
      </c>
      <c r="S20" t="s">
        <v>63</v>
      </c>
      <c r="T20" t="s">
        <v>85</v>
      </c>
      <c r="U20" t="s">
        <v>110</v>
      </c>
      <c r="V20" t="s">
        <v>59</v>
      </c>
      <c r="W20" t="s">
        <v>57</v>
      </c>
      <c r="X20" t="s">
        <v>99</v>
      </c>
      <c r="Y20" t="s">
        <v>66</v>
      </c>
      <c r="Z20" t="s">
        <v>81</v>
      </c>
      <c r="AA20" t="s">
        <v>59</v>
      </c>
      <c r="AB20" s="1">
        <v>4520</v>
      </c>
      <c r="AC20" s="1">
        <v>0</v>
      </c>
      <c r="AD20" s="1">
        <f t="shared" si="5"/>
        <v>4520</v>
      </c>
      <c r="AE20" s="1">
        <f t="shared" si="6"/>
        <v>-4520</v>
      </c>
      <c r="AF20" t="s">
        <v>59</v>
      </c>
      <c r="AG20" t="s">
        <v>67</v>
      </c>
      <c r="AH20" t="s">
        <v>68</v>
      </c>
      <c r="AI20" t="s">
        <v>69</v>
      </c>
    </row>
    <row r="21" spans="1:35" x14ac:dyDescent="0.25">
      <c r="A21" t="s">
        <v>51</v>
      </c>
      <c r="B21" t="s">
        <v>52</v>
      </c>
      <c r="C21" t="str">
        <f t="shared" si="0"/>
        <v>IND - Qualiac</v>
      </c>
      <c r="D21" t="s">
        <v>80</v>
      </c>
      <c r="E21" t="s">
        <v>81</v>
      </c>
      <c r="F21" t="str">
        <f t="shared" si="1"/>
        <v>1505 - Papéterie DUPIN</v>
      </c>
      <c r="G21" t="s">
        <v>55</v>
      </c>
      <c r="H21" t="s">
        <v>56</v>
      </c>
      <c r="I21" t="str">
        <f t="shared" si="2"/>
        <v>401100 - Achats Fournisseurs</v>
      </c>
      <c r="J21" t="s">
        <v>57</v>
      </c>
      <c r="K21" t="s">
        <v>58</v>
      </c>
      <c r="L21" t="str">
        <f t="shared" si="3"/>
        <v>606300 - Ach n stock:Four ent</v>
      </c>
      <c r="M21" t="s">
        <v>59</v>
      </c>
      <c r="N21" t="s">
        <v>59</v>
      </c>
      <c r="O21" t="str">
        <f t="shared" si="4"/>
        <v xml:space="preserve"> - </v>
      </c>
      <c r="P21" t="s">
        <v>111</v>
      </c>
      <c r="Q21" t="s">
        <v>112</v>
      </c>
      <c r="R21" t="s">
        <v>62</v>
      </c>
      <c r="S21" t="s">
        <v>63</v>
      </c>
      <c r="T21" t="s">
        <v>85</v>
      </c>
      <c r="U21" t="s">
        <v>64</v>
      </c>
      <c r="V21" t="s">
        <v>59</v>
      </c>
      <c r="W21" t="s">
        <v>57</v>
      </c>
      <c r="X21" t="s">
        <v>86</v>
      </c>
      <c r="Y21" t="s">
        <v>113</v>
      </c>
      <c r="Z21" t="s">
        <v>81</v>
      </c>
      <c r="AA21" t="s">
        <v>59</v>
      </c>
      <c r="AB21" s="1">
        <v>458</v>
      </c>
      <c r="AC21" s="1">
        <v>0</v>
      </c>
      <c r="AD21" s="1">
        <f t="shared" si="5"/>
        <v>458</v>
      </c>
      <c r="AE21" s="1">
        <f t="shared" si="6"/>
        <v>-458</v>
      </c>
      <c r="AF21" t="s">
        <v>59</v>
      </c>
      <c r="AG21" t="s">
        <v>67</v>
      </c>
      <c r="AH21" t="s">
        <v>68</v>
      </c>
      <c r="AI21" t="s">
        <v>69</v>
      </c>
    </row>
    <row r="22" spans="1:35" x14ac:dyDescent="0.25">
      <c r="A22" t="s">
        <v>51</v>
      </c>
      <c r="B22" t="s">
        <v>52</v>
      </c>
      <c r="C22" t="str">
        <f t="shared" si="0"/>
        <v>IND - Qualiac</v>
      </c>
      <c r="D22" t="s">
        <v>80</v>
      </c>
      <c r="E22" t="s">
        <v>81</v>
      </c>
      <c r="F22" t="str">
        <f t="shared" si="1"/>
        <v>1505 - Papéterie DUPIN</v>
      </c>
      <c r="G22" t="s">
        <v>55</v>
      </c>
      <c r="H22" t="s">
        <v>56</v>
      </c>
      <c r="I22" t="str">
        <f t="shared" si="2"/>
        <v>401100 - Achats Fournisseurs</v>
      </c>
      <c r="J22" t="s">
        <v>57</v>
      </c>
      <c r="K22" t="s">
        <v>58</v>
      </c>
      <c r="L22" t="str">
        <f t="shared" si="3"/>
        <v>606300 - Ach n stock:Four ent</v>
      </c>
      <c r="M22" t="s">
        <v>59</v>
      </c>
      <c r="N22" t="s">
        <v>59</v>
      </c>
      <c r="O22" t="str">
        <f t="shared" si="4"/>
        <v xml:space="preserve"> - </v>
      </c>
      <c r="P22" t="s">
        <v>114</v>
      </c>
      <c r="Q22" t="s">
        <v>115</v>
      </c>
      <c r="R22" t="s">
        <v>62</v>
      </c>
      <c r="S22" t="s">
        <v>63</v>
      </c>
      <c r="T22" t="s">
        <v>63</v>
      </c>
      <c r="U22" t="s">
        <v>64</v>
      </c>
      <c r="V22" t="s">
        <v>59</v>
      </c>
      <c r="W22" t="s">
        <v>57</v>
      </c>
      <c r="X22" t="s">
        <v>99</v>
      </c>
      <c r="Y22" t="s">
        <v>79</v>
      </c>
      <c r="Z22" t="s">
        <v>81</v>
      </c>
      <c r="AA22" t="s">
        <v>59</v>
      </c>
      <c r="AB22" s="1">
        <v>458.22</v>
      </c>
      <c r="AC22" s="1">
        <v>0</v>
      </c>
      <c r="AD22" s="1">
        <f t="shared" si="5"/>
        <v>458.22</v>
      </c>
      <c r="AE22" s="1">
        <f t="shared" si="6"/>
        <v>-458.22</v>
      </c>
      <c r="AF22" t="s">
        <v>59</v>
      </c>
      <c r="AG22" t="s">
        <v>67</v>
      </c>
      <c r="AH22" t="s">
        <v>68</v>
      </c>
      <c r="AI22" t="s">
        <v>69</v>
      </c>
    </row>
    <row r="23" spans="1:35" x14ac:dyDescent="0.25">
      <c r="A23" t="s">
        <v>51</v>
      </c>
      <c r="B23" t="s">
        <v>52</v>
      </c>
      <c r="C23" t="str">
        <f t="shared" si="0"/>
        <v>IND - Qualiac</v>
      </c>
      <c r="D23" t="s">
        <v>80</v>
      </c>
      <c r="E23" t="s">
        <v>81</v>
      </c>
      <c r="F23" t="str">
        <f t="shared" si="1"/>
        <v>1505 - Papéterie DUPIN</v>
      </c>
      <c r="G23" t="s">
        <v>55</v>
      </c>
      <c r="H23" t="s">
        <v>56</v>
      </c>
      <c r="I23" t="str">
        <f t="shared" si="2"/>
        <v>401100 - Achats Fournisseurs</v>
      </c>
      <c r="J23" t="s">
        <v>57</v>
      </c>
      <c r="K23" t="s">
        <v>58</v>
      </c>
      <c r="L23" t="str">
        <f t="shared" si="3"/>
        <v>606300 - Ach n stock:Four ent</v>
      </c>
      <c r="M23" t="s">
        <v>59</v>
      </c>
      <c r="N23" t="s">
        <v>59</v>
      </c>
      <c r="O23" t="str">
        <f t="shared" si="4"/>
        <v xml:space="preserve"> - </v>
      </c>
      <c r="P23" t="s">
        <v>116</v>
      </c>
      <c r="Q23" t="s">
        <v>117</v>
      </c>
      <c r="R23" t="s">
        <v>62</v>
      </c>
      <c r="S23" t="s">
        <v>63</v>
      </c>
      <c r="T23" t="s">
        <v>85</v>
      </c>
      <c r="U23" t="s">
        <v>64</v>
      </c>
      <c r="V23" t="s">
        <v>59</v>
      </c>
      <c r="W23" t="s">
        <v>57</v>
      </c>
      <c r="X23" t="s">
        <v>99</v>
      </c>
      <c r="Y23" t="s">
        <v>118</v>
      </c>
      <c r="Z23" t="s">
        <v>81</v>
      </c>
      <c r="AA23" t="s">
        <v>59</v>
      </c>
      <c r="AB23" s="1">
        <v>520</v>
      </c>
      <c r="AC23" s="1">
        <v>0</v>
      </c>
      <c r="AD23" s="1">
        <f t="shared" si="5"/>
        <v>520</v>
      </c>
      <c r="AE23" s="1">
        <f t="shared" si="6"/>
        <v>-520</v>
      </c>
      <c r="AF23" t="s">
        <v>59</v>
      </c>
      <c r="AG23" t="s">
        <v>67</v>
      </c>
      <c r="AH23" t="s">
        <v>68</v>
      </c>
      <c r="AI23" t="s">
        <v>69</v>
      </c>
    </row>
    <row r="24" spans="1:35" x14ac:dyDescent="0.25">
      <c r="A24" t="s">
        <v>51</v>
      </c>
      <c r="B24" t="s">
        <v>52</v>
      </c>
      <c r="C24" t="str">
        <f t="shared" si="0"/>
        <v>IND - Qualiac</v>
      </c>
      <c r="D24" t="s">
        <v>80</v>
      </c>
      <c r="E24" t="s">
        <v>81</v>
      </c>
      <c r="F24" t="str">
        <f t="shared" si="1"/>
        <v>1505 - Papéterie DUPIN</v>
      </c>
      <c r="G24" t="s">
        <v>55</v>
      </c>
      <c r="H24" t="s">
        <v>56</v>
      </c>
      <c r="I24" t="str">
        <f t="shared" si="2"/>
        <v>401100 - Achats Fournisseurs</v>
      </c>
      <c r="J24" t="s">
        <v>57</v>
      </c>
      <c r="K24" t="s">
        <v>58</v>
      </c>
      <c r="L24" t="str">
        <f t="shared" si="3"/>
        <v>606300 - Ach n stock:Four ent</v>
      </c>
      <c r="M24" t="s">
        <v>59</v>
      </c>
      <c r="N24" t="s">
        <v>59</v>
      </c>
      <c r="O24" t="str">
        <f t="shared" si="4"/>
        <v xml:space="preserve"> - </v>
      </c>
      <c r="P24" t="s">
        <v>119</v>
      </c>
      <c r="Q24" t="s">
        <v>120</v>
      </c>
      <c r="R24" t="s">
        <v>62</v>
      </c>
      <c r="S24" t="s">
        <v>63</v>
      </c>
      <c r="T24" t="s">
        <v>85</v>
      </c>
      <c r="U24" t="s">
        <v>64</v>
      </c>
      <c r="V24" t="s">
        <v>59</v>
      </c>
      <c r="W24" t="s">
        <v>57</v>
      </c>
      <c r="X24" t="s">
        <v>99</v>
      </c>
      <c r="Y24" t="s">
        <v>121</v>
      </c>
      <c r="Z24" t="s">
        <v>81</v>
      </c>
      <c r="AA24" t="s">
        <v>59</v>
      </c>
      <c r="AB24" s="1">
        <v>900</v>
      </c>
      <c r="AC24" s="1">
        <v>0</v>
      </c>
      <c r="AD24" s="1">
        <f t="shared" si="5"/>
        <v>900</v>
      </c>
      <c r="AE24" s="1">
        <f t="shared" si="6"/>
        <v>-900</v>
      </c>
      <c r="AF24" t="s">
        <v>59</v>
      </c>
      <c r="AG24" t="s">
        <v>67</v>
      </c>
      <c r="AH24" t="s">
        <v>68</v>
      </c>
      <c r="AI24" t="s">
        <v>69</v>
      </c>
    </row>
    <row r="25" spans="1:35" x14ac:dyDescent="0.25">
      <c r="A25" t="s">
        <v>51</v>
      </c>
      <c r="B25" t="s">
        <v>52</v>
      </c>
      <c r="C25" t="str">
        <f t="shared" si="0"/>
        <v>IND - Qualiac</v>
      </c>
      <c r="D25" t="s">
        <v>80</v>
      </c>
      <c r="E25" t="s">
        <v>81</v>
      </c>
      <c r="F25" t="str">
        <f t="shared" si="1"/>
        <v>1505 - Papéterie DUPIN</v>
      </c>
      <c r="G25" t="s">
        <v>55</v>
      </c>
      <c r="H25" t="s">
        <v>56</v>
      </c>
      <c r="I25" t="str">
        <f t="shared" si="2"/>
        <v>401100 - Achats Fournisseurs</v>
      </c>
      <c r="J25" t="s">
        <v>57</v>
      </c>
      <c r="K25" t="s">
        <v>58</v>
      </c>
      <c r="L25" t="str">
        <f t="shared" si="3"/>
        <v>606300 - Ach n stock:Four ent</v>
      </c>
      <c r="M25" t="s">
        <v>59</v>
      </c>
      <c r="N25" t="s">
        <v>59</v>
      </c>
      <c r="O25" t="str">
        <f t="shared" si="4"/>
        <v xml:space="preserve"> - </v>
      </c>
      <c r="P25" t="s">
        <v>122</v>
      </c>
      <c r="Q25" t="s">
        <v>123</v>
      </c>
      <c r="R25" t="s">
        <v>62</v>
      </c>
      <c r="S25" t="s">
        <v>63</v>
      </c>
      <c r="T25" t="s">
        <v>85</v>
      </c>
      <c r="U25" t="s">
        <v>64</v>
      </c>
      <c r="V25" t="s">
        <v>59</v>
      </c>
      <c r="W25" t="s">
        <v>57</v>
      </c>
      <c r="X25" t="s">
        <v>99</v>
      </c>
      <c r="Y25" t="s">
        <v>121</v>
      </c>
      <c r="Z25" t="s">
        <v>81</v>
      </c>
      <c r="AA25" t="s">
        <v>59</v>
      </c>
      <c r="AB25" s="1">
        <v>0</v>
      </c>
      <c r="AC25" s="1">
        <v>800</v>
      </c>
      <c r="AD25" s="1">
        <f t="shared" si="5"/>
        <v>-800</v>
      </c>
      <c r="AE25" s="1">
        <f t="shared" si="6"/>
        <v>800</v>
      </c>
      <c r="AF25" t="s">
        <v>59</v>
      </c>
      <c r="AG25" t="s">
        <v>67</v>
      </c>
      <c r="AH25" t="s">
        <v>68</v>
      </c>
      <c r="AI25" t="s">
        <v>69</v>
      </c>
    </row>
    <row r="26" spans="1:35" x14ac:dyDescent="0.25">
      <c r="A26" t="s">
        <v>51</v>
      </c>
      <c r="B26" t="s">
        <v>52</v>
      </c>
      <c r="C26" t="str">
        <f t="shared" si="0"/>
        <v>IND - Qualiac</v>
      </c>
      <c r="D26" t="s">
        <v>80</v>
      </c>
      <c r="E26" t="s">
        <v>81</v>
      </c>
      <c r="F26" t="str">
        <f t="shared" si="1"/>
        <v>1505 - Papéterie DUPIN</v>
      </c>
      <c r="G26" t="s">
        <v>55</v>
      </c>
      <c r="H26" t="s">
        <v>56</v>
      </c>
      <c r="I26" t="str">
        <f t="shared" si="2"/>
        <v>401100 - Achats Fournisseurs</v>
      </c>
      <c r="J26" t="s">
        <v>57</v>
      </c>
      <c r="K26" t="s">
        <v>58</v>
      </c>
      <c r="L26" t="str">
        <f t="shared" si="3"/>
        <v>606300 - Ach n stock:Four ent</v>
      </c>
      <c r="M26" t="s">
        <v>59</v>
      </c>
      <c r="N26" t="s">
        <v>59</v>
      </c>
      <c r="O26" t="str">
        <f t="shared" si="4"/>
        <v xml:space="preserve"> - </v>
      </c>
      <c r="P26" t="s">
        <v>124</v>
      </c>
      <c r="Q26" t="s">
        <v>125</v>
      </c>
      <c r="R26" t="s">
        <v>62</v>
      </c>
      <c r="S26" t="s">
        <v>63</v>
      </c>
      <c r="T26" t="s">
        <v>85</v>
      </c>
      <c r="U26" t="s">
        <v>64</v>
      </c>
      <c r="V26" t="s">
        <v>59</v>
      </c>
      <c r="W26" t="s">
        <v>57</v>
      </c>
      <c r="X26" t="s">
        <v>99</v>
      </c>
      <c r="Y26" t="s">
        <v>121</v>
      </c>
      <c r="Z26" t="s">
        <v>81</v>
      </c>
      <c r="AA26" t="s">
        <v>59</v>
      </c>
      <c r="AB26" s="1">
        <v>900</v>
      </c>
      <c r="AC26" s="1">
        <v>0</v>
      </c>
      <c r="AD26" s="1">
        <f t="shared" si="5"/>
        <v>900</v>
      </c>
      <c r="AE26" s="1">
        <f t="shared" si="6"/>
        <v>-900</v>
      </c>
      <c r="AF26" t="s">
        <v>59</v>
      </c>
      <c r="AG26" t="s">
        <v>67</v>
      </c>
      <c r="AH26" t="s">
        <v>68</v>
      </c>
      <c r="AI26" t="s">
        <v>69</v>
      </c>
    </row>
    <row r="27" spans="1:35" x14ac:dyDescent="0.25">
      <c r="A27" t="s">
        <v>51</v>
      </c>
      <c r="B27" t="s">
        <v>52</v>
      </c>
      <c r="C27" t="str">
        <f t="shared" si="0"/>
        <v>IND - Qualiac</v>
      </c>
      <c r="D27" t="s">
        <v>80</v>
      </c>
      <c r="E27" t="s">
        <v>81</v>
      </c>
      <c r="F27" t="str">
        <f t="shared" si="1"/>
        <v>1505 - Papéterie DUPIN</v>
      </c>
      <c r="G27" t="s">
        <v>55</v>
      </c>
      <c r="H27" t="s">
        <v>56</v>
      </c>
      <c r="I27" t="str">
        <f t="shared" si="2"/>
        <v>401100 - Achats Fournisseurs</v>
      </c>
      <c r="J27" t="s">
        <v>57</v>
      </c>
      <c r="K27" t="s">
        <v>58</v>
      </c>
      <c r="L27" t="str">
        <f t="shared" si="3"/>
        <v>606300 - Ach n stock:Four ent</v>
      </c>
      <c r="M27" t="s">
        <v>59</v>
      </c>
      <c r="N27" t="s">
        <v>59</v>
      </c>
      <c r="O27" t="str">
        <f t="shared" si="4"/>
        <v xml:space="preserve"> - </v>
      </c>
      <c r="P27" t="s">
        <v>126</v>
      </c>
      <c r="Q27" t="s">
        <v>127</v>
      </c>
      <c r="R27" t="s">
        <v>62</v>
      </c>
      <c r="S27" t="s">
        <v>63</v>
      </c>
      <c r="T27" t="s">
        <v>85</v>
      </c>
      <c r="U27" t="s">
        <v>64</v>
      </c>
      <c r="V27" t="s">
        <v>59</v>
      </c>
      <c r="W27" t="s">
        <v>57</v>
      </c>
      <c r="X27" t="s">
        <v>99</v>
      </c>
      <c r="Y27" t="s">
        <v>121</v>
      </c>
      <c r="Z27" t="s">
        <v>81</v>
      </c>
      <c r="AA27" t="s">
        <v>59</v>
      </c>
      <c r="AB27" s="1">
        <v>0</v>
      </c>
      <c r="AC27" s="1">
        <v>800</v>
      </c>
      <c r="AD27" s="1">
        <f t="shared" si="5"/>
        <v>-800</v>
      </c>
      <c r="AE27" s="1">
        <f t="shared" si="6"/>
        <v>800</v>
      </c>
      <c r="AF27" t="s">
        <v>59</v>
      </c>
      <c r="AG27" t="s">
        <v>67</v>
      </c>
      <c r="AH27" t="s">
        <v>68</v>
      </c>
      <c r="AI27" t="s">
        <v>69</v>
      </c>
    </row>
    <row r="28" spans="1:35" x14ac:dyDescent="0.25">
      <c r="A28" t="s">
        <v>51</v>
      </c>
      <c r="B28" t="s">
        <v>52</v>
      </c>
      <c r="C28" t="str">
        <f t="shared" si="0"/>
        <v>IND - Qualiac</v>
      </c>
      <c r="D28" t="s">
        <v>80</v>
      </c>
      <c r="E28" t="s">
        <v>81</v>
      </c>
      <c r="F28" t="str">
        <f t="shared" si="1"/>
        <v>1505 - Papéterie DUPIN</v>
      </c>
      <c r="G28" t="s">
        <v>55</v>
      </c>
      <c r="H28" t="s">
        <v>56</v>
      </c>
      <c r="I28" t="str">
        <f t="shared" si="2"/>
        <v>401100 - Achats Fournisseurs</v>
      </c>
      <c r="J28" t="s">
        <v>57</v>
      </c>
      <c r="K28" t="s">
        <v>58</v>
      </c>
      <c r="L28" t="str">
        <f t="shared" si="3"/>
        <v>606300 - Ach n stock:Four ent</v>
      </c>
      <c r="M28" t="s">
        <v>59</v>
      </c>
      <c r="N28" t="s">
        <v>59</v>
      </c>
      <c r="O28" t="str">
        <f t="shared" si="4"/>
        <v xml:space="preserve"> - </v>
      </c>
      <c r="P28" t="s">
        <v>128</v>
      </c>
      <c r="Q28" t="s">
        <v>129</v>
      </c>
      <c r="R28" t="s">
        <v>62</v>
      </c>
      <c r="S28" t="s">
        <v>63</v>
      </c>
      <c r="T28" t="s">
        <v>63</v>
      </c>
      <c r="U28" t="s">
        <v>64</v>
      </c>
      <c r="V28" t="s">
        <v>59</v>
      </c>
      <c r="W28" t="s">
        <v>57</v>
      </c>
      <c r="X28" t="s">
        <v>99</v>
      </c>
      <c r="Y28" t="s">
        <v>130</v>
      </c>
      <c r="Z28" t="s">
        <v>81</v>
      </c>
      <c r="AA28" t="s">
        <v>59</v>
      </c>
      <c r="AB28" s="1">
        <v>600000</v>
      </c>
      <c r="AC28" s="1">
        <v>0</v>
      </c>
      <c r="AD28" s="1">
        <f t="shared" si="5"/>
        <v>600000</v>
      </c>
      <c r="AE28" s="1">
        <f t="shared" si="6"/>
        <v>-600000</v>
      </c>
      <c r="AF28" t="s">
        <v>59</v>
      </c>
      <c r="AG28" t="s">
        <v>67</v>
      </c>
      <c r="AH28" t="s">
        <v>68</v>
      </c>
      <c r="AI28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EMCT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bfr. fresnel</dc:creator>
  <cp:keywords>SXSSF</cp:keywords>
  <cp:lastModifiedBy>pascal robert</cp:lastModifiedBy>
  <cp:lastPrinted>2018-03-27T13:25:25Z</cp:lastPrinted>
  <dcterms:created xsi:type="dcterms:W3CDTF">2018-03-27T09:35:03Z</dcterms:created>
  <dcterms:modified xsi:type="dcterms:W3CDTF">2018-03-29T12:12:45Z</dcterms:modified>
</cp:coreProperties>
</file>