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h4.01\fr\oct\editions\"/>
    </mc:Choice>
  </mc:AlternateContent>
  <bookViews>
    <workbookView xWindow="0" yWindow="0" windowWidth="25200" windowHeight="11985"/>
  </bookViews>
  <sheets>
    <sheet name="EBCO" sheetId="3" r:id="rId1"/>
    <sheet name="Donnees" sheetId="2" r:id="rId2"/>
  </sheets>
  <calcPr calcId="152511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3" l="1"/>
  <c r="B2" i="2" l="1"/>
  <c r="C2" i="3" s="1"/>
  <c r="C2" i="2"/>
  <c r="F1" i="2"/>
  <c r="D1" i="2"/>
  <c r="B1" i="2"/>
  <c r="H1" i="3" l="1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</calcChain>
</file>

<file path=xl/sharedStrings.xml><?xml version="1.0" encoding="utf-8"?>
<sst xmlns="http://schemas.openxmlformats.org/spreadsheetml/2006/main" count="303" uniqueCount="98">
  <si>
    <t>Compte</t>
  </si>
  <si>
    <t>Montant débit</t>
  </si>
  <si>
    <t>Montant crédit</t>
  </si>
  <si>
    <t>Job :</t>
  </si>
  <si>
    <t>Utilisateur :</t>
  </si>
  <si>
    <t>Date :</t>
  </si>
  <si>
    <t>Période :</t>
  </si>
  <si>
    <t>Job</t>
  </si>
  <si>
    <t>Utilisateur</t>
  </si>
  <si>
    <t>Date</t>
  </si>
  <si>
    <t>Date de début</t>
  </si>
  <si>
    <t>Date de fin</t>
  </si>
  <si>
    <t>Intitulé du compte</t>
  </si>
  <si>
    <t>Solde avant retraitements</t>
  </si>
  <si>
    <t>Sens du solde avant retraitements</t>
  </si>
  <si>
    <t>Solde après retraitements</t>
  </si>
  <si>
    <t>Sens du solde après retraitements</t>
  </si>
  <si>
    <t>Totalisation 1</t>
  </si>
  <si>
    <t>Totalisation 2</t>
  </si>
  <si>
    <t>Totalisation 3</t>
  </si>
  <si>
    <t>Totalisation 4</t>
  </si>
  <si>
    <t>Total général</t>
  </si>
  <si>
    <t>Étiquettes de lignes</t>
  </si>
  <si>
    <t>Valeurs</t>
  </si>
  <si>
    <t>AVANT</t>
  </si>
  <si>
    <t>Débit</t>
  </si>
  <si>
    <t>Crédit</t>
  </si>
  <si>
    <t>APRES</t>
  </si>
  <si>
    <t>Somme de Montant débit</t>
  </si>
  <si>
    <t>Somme de Montant crédit</t>
  </si>
  <si>
    <t>Compte et intitulé</t>
  </si>
  <si>
    <t>Solde débit avant retraitements</t>
  </si>
  <si>
    <t>Solde débit après retraitements</t>
  </si>
  <si>
    <t>Solde crédit avant retraitements</t>
  </si>
  <si>
    <t>Solde crédit après retraitements</t>
  </si>
  <si>
    <t>Somme de Solde débit avant retraitements</t>
  </si>
  <si>
    <t>Somme de Solde crédit avant retraitements</t>
  </si>
  <si>
    <t>Somme de Solde débit après retraitements</t>
  </si>
  <si>
    <t>Somme de Solde crédit après retraitements</t>
  </si>
  <si>
    <t>RETRAITEMENTS</t>
  </si>
  <si>
    <t>Etablissement</t>
  </si>
  <si>
    <t>Intitulé établissement</t>
  </si>
  <si>
    <t>Classe : 6 Charges</t>
  </si>
  <si>
    <t/>
  </si>
  <si>
    <t>603701</t>
  </si>
  <si>
    <t>Variation stock lice</t>
  </si>
  <si>
    <t>399592</t>
  </si>
  <si>
    <t>PR</t>
  </si>
  <si>
    <t>04/07/2018</t>
  </si>
  <si>
    <t>06/2017</t>
  </si>
  <si>
    <t>12/2017</t>
  </si>
  <si>
    <t>604000</t>
  </si>
  <si>
    <t>Achat Etud.&amp;SrvRvte</t>
  </si>
  <si>
    <t>604011</t>
  </si>
  <si>
    <t>Dépl sous traités</t>
  </si>
  <si>
    <t>604100</t>
  </si>
  <si>
    <t>Achat mt revente</t>
  </si>
  <si>
    <t>604301</t>
  </si>
  <si>
    <t>Maint sous traitées</t>
  </si>
  <si>
    <t>604501</t>
  </si>
  <si>
    <t>Licences sous-traité</t>
  </si>
  <si>
    <t>606120</t>
  </si>
  <si>
    <t>Electricite</t>
  </si>
  <si>
    <t>606130</t>
  </si>
  <si>
    <t>GAZ</t>
  </si>
  <si>
    <t>606300</t>
  </si>
  <si>
    <t>Outil.pet.mater.log.</t>
  </si>
  <si>
    <t>606400</t>
  </si>
  <si>
    <t>Fournitur.administrt</t>
  </si>
  <si>
    <t>606600</t>
  </si>
  <si>
    <t>Carburant</t>
  </si>
  <si>
    <t>607000</t>
  </si>
  <si>
    <t>Achat materiel rvte</t>
  </si>
  <si>
    <t>607070</t>
  </si>
  <si>
    <t>Achat mat.rvte stock</t>
  </si>
  <si>
    <t>607100</t>
  </si>
  <si>
    <t>Achat licences rvte</t>
  </si>
  <si>
    <t>607200</t>
  </si>
  <si>
    <t>Frais acces. /achats</t>
  </si>
  <si>
    <t>608000</t>
  </si>
  <si>
    <t>603701 - Variation stock lice</t>
  </si>
  <si>
    <t>604000 - Achat Etud.&amp;SrvRvte</t>
  </si>
  <si>
    <t>604011 - Dépl sous traités</t>
  </si>
  <si>
    <t>604100 - Achat mt revente</t>
  </si>
  <si>
    <t>604301 - Maint sous traitées</t>
  </si>
  <si>
    <t>604501 - Licences sous-traité</t>
  </si>
  <si>
    <t>606120 - Electricite</t>
  </si>
  <si>
    <t>606130 - GAZ</t>
  </si>
  <si>
    <t>606300 - Outil.pet.mater.log.</t>
  </si>
  <si>
    <t>606400 - Fournitur.administrt</t>
  </si>
  <si>
    <t>606600 - Carburant</t>
  </si>
  <si>
    <t>607000 - Achat materiel rvte</t>
  </si>
  <si>
    <t>607070 - Achat mat.rvte stock</t>
  </si>
  <si>
    <t>607100 - Achat licences rvte</t>
  </si>
  <si>
    <t>607200 - Frais acces. /achats</t>
  </si>
  <si>
    <t>608000 - Frais acces. /achats</t>
  </si>
  <si>
    <t>IND</t>
  </si>
  <si>
    <t>QUALIAC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</si>
</sst>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NumberFormat="1"/>
    <xf numFmtId="4" fontId="0" fillId="0" borderId="0" xfId="0" applyNumberFormat="1"/>
    <xf numFmtId="0" fontId="0" fillId="0" borderId="0" xfId="0" applyNumberFormat="1" applyFont="1" applyBorder="1"/>
    <xf numFmtId="0" fontId="0" fillId="0" borderId="0" xfId="0" applyNumberFormat="1" applyFont="1" applyBorder="1" applyAlignment="1">
      <alignment vertical="center"/>
    </xf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0" fontId="2" fillId="0" borderId="0" xfId="0" applyNumberFormat="1" applyFont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0" fontId="0" fillId="0" borderId="0" xfId="0" applyFont="1" applyAlignment="1">
      <alignment horizontal="right" vertical="center"/>
    </xf>
    <xf numFmtId="0" fontId="0" fillId="0" borderId="0" xfId="0" applyAlignment="1"/>
    <xf numFmtId="0" fontId="0" fillId="0" borderId="0" xfId="0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4" fontId="0" fillId="0" borderId="0" xfId="0" applyNumberFormat="1" applyAlignment="1">
      <alignment horizontal="right" indent="1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0" fillId="0" borderId="3" xfId="0" applyBorder="1" applyAlignment="1">
      <alignment horizontal="left" indent="1"/>
    </xf>
    <xf numFmtId="0" fontId="0" fillId="0" borderId="0" xfId="0" applyBorder="1" applyAlignment="1">
      <alignment vertical="top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6" xfId="0" applyFont="1" applyBorder="1" applyAlignment="1">
      <alignment vertical="top"/>
    </xf>
    <xf numFmtId="20" fontId="0" fillId="0" borderId="0" xfId="0" applyNumberFormat="1" applyFont="1"/>
  </cellXfs>
  <cellStyles count="1">
    <cellStyle name="Normal" xfId="0" builtinId="0"/>
  </cellStyles>
  <dxfs count="26">
    <dxf>
      <alignment horizontal="right" indent="1" readingOrder="0"/>
    </dxf>
    <dxf>
      <alignment indent="1" readingOrder="0"/>
    </dxf>
    <dxf>
      <border>
        <top/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top/>
      </border>
    </dxf>
    <dxf>
      <alignment indent="1" readingOrder="0"/>
    </dxf>
    <dxf>
      <alignment horizontal="right" indent="1" readingOrder="0"/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border>
        <right style="medium">
          <color auto="1"/>
        </right>
        <vertical/>
        <horizont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medium">
          <color theme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6">
      <tableStyleElement type="wholeTable" dxfId="25"/>
      <tableStyleElement type="totalRow" dxfId="24"/>
      <tableStyleElement type="firstColumn" dxfId="23"/>
      <tableStyleElement type="firstRowSubheading" dxfId="22"/>
      <tableStyleElement type="secondRowSubheading" dxfId="21"/>
      <tableStyleElement type="thirdRowSubheading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ascal robert" refreshedDate="43285.446195370372" createdVersion="5" refreshedVersion="5" minRefreshableVersion="3" recordCount="17">
  <cacheSource type="worksheet">
    <worksheetSource ref="A3:X999994" sheet="Donnees"/>
  </cacheSource>
  <cacheFields count="24">
    <cacheField name="Totalisation 1" numFmtId="0">
      <sharedItems containsBlank="1" count="3">
        <s v="Classe : 6 Charges"/>
        <m/>
        <s v=" " u="1"/>
      </sharedItems>
    </cacheField>
    <cacheField name="Totalisation 2" numFmtId="0">
      <sharedItems containsBlank="1" count="3">
        <s v=""/>
        <m/>
        <s v=" " u="1"/>
      </sharedItems>
    </cacheField>
    <cacheField name="Totalisation 3" numFmtId="0">
      <sharedItems containsBlank="1" count="3">
        <s v=""/>
        <m/>
        <s v=" " u="1"/>
      </sharedItems>
    </cacheField>
    <cacheField name="Totalisation 4" numFmtId="0">
      <sharedItems containsBlank="1"/>
    </cacheField>
    <cacheField name="Compte" numFmtId="0">
      <sharedItems containsBlank="1" count="18">
        <s v="603701"/>
        <s v="604000"/>
        <s v="604011"/>
        <s v="604100"/>
        <s v="604301"/>
        <s v="604501"/>
        <s v="606120"/>
        <s v="606130"/>
        <s v="606300"/>
        <s v="606400"/>
        <s v="606600"/>
        <s v="607000"/>
        <s v="607070"/>
        <s v="607100"/>
        <s v="607200"/>
        <s v="608000"/>
        <m/>
        <s v=" " u="1"/>
      </sharedItems>
    </cacheField>
    <cacheField name="Intitulé du compte" numFmtId="0">
      <sharedItems containsBlank="1"/>
    </cacheField>
    <cacheField name="Compte et intitulé" numFmtId="0">
      <sharedItems containsBlank="1" count="18">
        <s v="603701 - Variation stock lice"/>
        <s v="604000 - Achat Etud.&amp;SrvRvte"/>
        <s v="604011 - Dépl sous traités"/>
        <s v="604100 - Achat mt revente"/>
        <s v="604301 - Maint sous traitées"/>
        <s v="604501 - Licences sous-traité"/>
        <s v="606120 - Electricite"/>
        <s v="606130 - GAZ"/>
        <s v="606300 - Outil.pet.mater.log."/>
        <s v="606400 - Fournitur.administrt"/>
        <s v="606600 - Carburant"/>
        <s v="607000 - Achat materiel rvte"/>
        <s v="607070 - Achat mat.rvte stock"/>
        <s v="607100 - Achat licences rvte"/>
        <s v="607200 - Frais acces. /achats"/>
        <s v="608000 - Frais acces. /achats"/>
        <m/>
        <s v=" -  " u="1"/>
      </sharedItems>
    </cacheField>
    <cacheField name="Montant débit" numFmtId="0">
      <sharedItems containsString="0" containsBlank="1" containsNumber="1" minValue="260" maxValue="94951.89"/>
    </cacheField>
    <cacheField name="Montant crédit" numFmtId="0">
      <sharedItems containsString="0" containsBlank="1" containsNumber="1" containsInteger="1" minValue="0" maxValue="0"/>
    </cacheField>
    <cacheField name="Solde avant retraitements" numFmtId="0">
      <sharedItems containsString="0" containsBlank="1" containsNumber="1" minValue="517" maxValue="178951.89"/>
    </cacheField>
    <cacheField name="Sens du solde avant retraitements" numFmtId="0">
      <sharedItems containsBlank="1"/>
    </cacheField>
    <cacheField name="Solde débit avant retraitements" numFmtId="0">
      <sharedItems containsString="0" containsBlank="1" containsNumber="1" minValue="517" maxValue="178951.89"/>
    </cacheField>
    <cacheField name="Solde crédit avant retraitements" numFmtId="0">
      <sharedItems containsString="0" containsBlank="1" containsNumber="1" containsInteger="1" minValue="0" maxValue="0"/>
    </cacheField>
    <cacheField name="Solde après retraitements" numFmtId="0">
      <sharedItems containsString="0" containsBlank="1" containsNumber="1" minValue="777" maxValue="273903.78000000003"/>
    </cacheField>
    <cacheField name="Sens du solde après retraitements" numFmtId="0">
      <sharedItems containsBlank="1"/>
    </cacheField>
    <cacheField name="Solde débit après retraitements" numFmtId="0">
      <sharedItems containsString="0" containsBlank="1" containsNumber="1" minValue="777" maxValue="273903.78000000003"/>
    </cacheField>
    <cacheField name="Solde crédit après retraitements" numFmtId="0">
      <sharedItems containsString="0" containsBlank="1" containsNumber="1" containsInteger="1" minValue="0" maxValue="0"/>
    </cacheField>
    <cacheField name="Etablissement" numFmtId="0">
      <sharedItems containsBlank="1"/>
    </cacheField>
    <cacheField name="Intitulé établissement" numFmtId="0">
      <sharedItems containsBlank="1"/>
    </cacheField>
    <cacheField name="Job" numFmtId="0">
      <sharedItems containsBlank="1"/>
    </cacheField>
    <cacheField name="Utilisateur" numFmtId="0">
      <sharedItems containsBlank="1"/>
    </cacheField>
    <cacheField name="Date" numFmtId="0">
      <sharedItems containsBlank="1"/>
    </cacheField>
    <cacheField name="Date de début" numFmtId="0">
      <sharedItems containsBlank="1"/>
    </cacheField>
    <cacheField name="Date de fi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x v="0"/>
    <x v="0"/>
    <x v="0"/>
    <s v=""/>
    <x v="0"/>
    <s v="Variation stock lice"/>
    <x v="0"/>
    <n v="589"/>
    <n v="0"/>
    <n v="1334.69"/>
    <s v="Débit"/>
    <n v="1334.69"/>
    <n v="0"/>
    <n v="1923.69"/>
    <s v="Débit"/>
    <n v="1923.69"/>
    <n v="0"/>
    <s v="PB"/>
    <s v="tests PB"/>
    <s v="399592"/>
    <s v="PR"/>
    <s v="04/07/2018"/>
    <s v="06/2017"/>
    <s v="12/2017"/>
  </r>
  <r>
    <x v="0"/>
    <x v="0"/>
    <x v="0"/>
    <s v=""/>
    <x v="1"/>
    <s v="Achat Etud.&amp;SrvRvte"/>
    <x v="1"/>
    <n v="36355"/>
    <n v="0"/>
    <n v="56355"/>
    <s v="Débit"/>
    <n v="56355"/>
    <n v="0"/>
    <n v="92710"/>
    <s v="Débit"/>
    <n v="92710"/>
    <n v="0"/>
    <s v="PB"/>
    <s v="tests PB"/>
    <s v="399592"/>
    <s v="PR"/>
    <s v="04/07/2018"/>
    <s v="06/2017"/>
    <s v="12/2017"/>
  </r>
  <r>
    <x v="0"/>
    <x v="0"/>
    <x v="0"/>
    <s v=""/>
    <x v="2"/>
    <s v="Dépl sous traités"/>
    <x v="2"/>
    <n v="3394.67"/>
    <n v="0"/>
    <n v="15394.67"/>
    <s v="Débit"/>
    <n v="15394.67"/>
    <n v="0"/>
    <n v="18789.34"/>
    <s v="Débit"/>
    <n v="18789.34"/>
    <n v="0"/>
    <s v="PB"/>
    <s v="tests PB"/>
    <s v="399592"/>
    <s v="PR"/>
    <s v="04/07/2018"/>
    <s v="06/2017"/>
    <s v="12/2017"/>
  </r>
  <r>
    <x v="0"/>
    <x v="0"/>
    <x v="0"/>
    <s v=""/>
    <x v="3"/>
    <s v="Achat mt revente"/>
    <x v="3"/>
    <n v="90000"/>
    <n v="0"/>
    <n v="107000"/>
    <s v="Débit"/>
    <n v="107000"/>
    <n v="0"/>
    <n v="197000"/>
    <s v="Débit"/>
    <n v="197000"/>
    <n v="0"/>
    <s v="PB"/>
    <s v="tests PB"/>
    <s v="399592"/>
    <s v="PR"/>
    <s v="04/07/2018"/>
    <s v="06/2017"/>
    <s v="12/2017"/>
  </r>
  <r>
    <x v="0"/>
    <x v="0"/>
    <x v="0"/>
    <s v=""/>
    <x v="4"/>
    <s v="Maint sous traitées"/>
    <x v="4"/>
    <n v="10979.01"/>
    <n v="0"/>
    <n v="16799.009999999998"/>
    <s v="Débit"/>
    <n v="16799.009999999998"/>
    <n v="0"/>
    <n v="27778.02"/>
    <s v="Débit"/>
    <n v="27778.02"/>
    <n v="0"/>
    <s v="PB"/>
    <s v="tests PB"/>
    <s v="399592"/>
    <s v="PR"/>
    <s v="04/07/2018"/>
    <s v="06/2017"/>
    <s v="12/2017"/>
  </r>
  <r>
    <x v="0"/>
    <x v="0"/>
    <x v="0"/>
    <s v=""/>
    <x v="5"/>
    <s v="Licences sous-traité"/>
    <x v="5"/>
    <n v="11480"/>
    <n v="0"/>
    <n v="22265"/>
    <s v="Débit"/>
    <n v="22265"/>
    <n v="0"/>
    <n v="33745"/>
    <s v="Débit"/>
    <n v="33745"/>
    <n v="0"/>
    <s v="PB"/>
    <s v="tests PB"/>
    <s v="399592"/>
    <s v="PR"/>
    <s v="04/07/2018"/>
    <s v="06/2017"/>
    <s v="12/2017"/>
  </r>
  <r>
    <x v="0"/>
    <x v="0"/>
    <x v="0"/>
    <s v=""/>
    <x v="6"/>
    <s v="Electricite"/>
    <x v="6"/>
    <n v="21911.759999999998"/>
    <n v="0"/>
    <n v="47808.1"/>
    <s v="Débit"/>
    <n v="47808.1"/>
    <n v="0"/>
    <n v="69719.86"/>
    <s v="Débit"/>
    <n v="69719.86"/>
    <n v="0"/>
    <s v="PB"/>
    <s v="tests PB"/>
    <s v="399592"/>
    <s v="PR"/>
    <s v="04/07/2018"/>
    <s v="06/2017"/>
    <s v="12/2017"/>
  </r>
  <r>
    <x v="0"/>
    <x v="0"/>
    <x v="0"/>
    <s v=""/>
    <x v="7"/>
    <s v="GAZ"/>
    <x v="7"/>
    <n v="5215.09"/>
    <n v="0"/>
    <n v="9215.09"/>
    <s v="Débit"/>
    <n v="9215.09"/>
    <n v="0"/>
    <n v="14430.18"/>
    <s v="Débit"/>
    <n v="14430.18"/>
    <n v="0"/>
    <s v="PB"/>
    <s v="tests PB"/>
    <s v="399592"/>
    <s v="PR"/>
    <s v="04/07/2018"/>
    <s v="06/2017"/>
    <s v="12/2017"/>
  </r>
  <r>
    <x v="0"/>
    <x v="0"/>
    <x v="0"/>
    <s v=""/>
    <x v="8"/>
    <s v="Outil.pet.mater.log."/>
    <x v="8"/>
    <n v="26970.89"/>
    <n v="0"/>
    <n v="46970.89"/>
    <s v="Débit"/>
    <n v="46970.89"/>
    <n v="0"/>
    <n v="73941.78"/>
    <s v="Débit"/>
    <n v="73941.78"/>
    <n v="0"/>
    <s v="PB"/>
    <s v="tests PB"/>
    <s v="399592"/>
    <s v="PR"/>
    <s v="04/07/2018"/>
    <s v="06/2017"/>
    <s v="12/2017"/>
  </r>
  <r>
    <x v="0"/>
    <x v="0"/>
    <x v="0"/>
    <s v=""/>
    <x v="9"/>
    <s v="Fournitur.administrt"/>
    <x v="9"/>
    <n v="16898.68"/>
    <n v="0"/>
    <n v="32377.37"/>
    <s v="Débit"/>
    <n v="32377.37"/>
    <n v="0"/>
    <n v="49276.05"/>
    <s v="Débit"/>
    <n v="49276.05"/>
    <n v="0"/>
    <s v="PB"/>
    <s v="tests PB"/>
    <s v="399592"/>
    <s v="PR"/>
    <s v="04/07/2018"/>
    <s v="06/2017"/>
    <s v="12/2017"/>
  </r>
  <r>
    <x v="0"/>
    <x v="0"/>
    <x v="0"/>
    <s v=""/>
    <x v="10"/>
    <s v="Carburant"/>
    <x v="10"/>
    <n v="13470.15"/>
    <n v="0"/>
    <n v="14872.15"/>
    <s v="Débit"/>
    <n v="14872.15"/>
    <n v="0"/>
    <n v="28342.3"/>
    <s v="Débit"/>
    <n v="28342.3"/>
    <n v="0"/>
    <s v="PB"/>
    <s v="tests PB"/>
    <s v="399592"/>
    <s v="PR"/>
    <s v="04/07/2018"/>
    <s v="06/2017"/>
    <s v="12/2017"/>
  </r>
  <r>
    <x v="0"/>
    <x v="0"/>
    <x v="0"/>
    <s v=""/>
    <x v="11"/>
    <s v="Achat materiel rvte"/>
    <x v="11"/>
    <n v="90000"/>
    <n v="0"/>
    <n v="148000"/>
    <s v="Débit"/>
    <n v="148000"/>
    <n v="0"/>
    <n v="238000"/>
    <s v="Débit"/>
    <n v="238000"/>
    <n v="0"/>
    <s v="PB"/>
    <s v="tests PB"/>
    <s v="399592"/>
    <s v="PR"/>
    <s v="04/07/2018"/>
    <s v="06/2017"/>
    <s v="12/2017"/>
  </r>
  <r>
    <x v="0"/>
    <x v="0"/>
    <x v="0"/>
    <s v=""/>
    <x v="12"/>
    <s v="Achat mat.rvte stock"/>
    <x v="12"/>
    <n v="260"/>
    <n v="0"/>
    <n v="517"/>
    <s v="Débit"/>
    <n v="517"/>
    <n v="0"/>
    <n v="777"/>
    <s v="Débit"/>
    <n v="777"/>
    <n v="0"/>
    <s v="PB"/>
    <s v="tests PB"/>
    <s v="399592"/>
    <s v="PR"/>
    <s v="04/07/2018"/>
    <s v="06/2017"/>
    <s v="12/2017"/>
  </r>
  <r>
    <x v="0"/>
    <x v="0"/>
    <x v="0"/>
    <s v=""/>
    <x v="13"/>
    <s v="Achat licences rvte"/>
    <x v="13"/>
    <n v="94951.89"/>
    <n v="0"/>
    <n v="178951.89"/>
    <s v="Débit"/>
    <n v="178951.89"/>
    <n v="0"/>
    <n v="273903.78000000003"/>
    <s v="Débit"/>
    <n v="273903.78000000003"/>
    <n v="0"/>
    <s v="PB"/>
    <s v="tests PB"/>
    <s v="399592"/>
    <s v="PR"/>
    <s v="04/07/2018"/>
    <s v="06/2017"/>
    <s v="12/2017"/>
  </r>
  <r>
    <x v="0"/>
    <x v="0"/>
    <x v="0"/>
    <s v=""/>
    <x v="14"/>
    <s v="Frais acces. /achats"/>
    <x v="14"/>
    <n v="710.14"/>
    <n v="0"/>
    <n v="1111.1400000000001"/>
    <s v="Débit"/>
    <n v="1111.1400000000001"/>
    <n v="0"/>
    <n v="1821.28"/>
    <s v="Débit"/>
    <n v="1821.28"/>
    <n v="0"/>
    <s v="PB"/>
    <s v="tests PB"/>
    <s v="399592"/>
    <s v="PR"/>
    <s v="04/07/2018"/>
    <s v="06/2017"/>
    <s v="12/2017"/>
  </r>
  <r>
    <x v="0"/>
    <x v="0"/>
    <x v="0"/>
    <s v=""/>
    <x v="15"/>
    <s v="Frais acces. /achats"/>
    <x v="15"/>
    <n v="611.66999999999996"/>
    <n v="0"/>
    <n v="1634.67"/>
    <s v="Débit"/>
    <n v="1634.67"/>
    <n v="0"/>
    <n v="2246.34"/>
    <s v="Débit"/>
    <n v="2246.34"/>
    <n v="0"/>
    <s v="PB"/>
    <s v="tests PB"/>
    <s v="399592"/>
    <s v="PR"/>
    <s v="04/07/2018"/>
    <s v="06/2017"/>
    <s v="12/2017"/>
  </r>
  <r>
    <x v="1"/>
    <x v="1"/>
    <x v="1"/>
    <m/>
    <x v="16"/>
    <m/>
    <x v="16"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7" applyNumberFormats="0" applyBorderFormats="0" applyFontFormats="0" applyPatternFormats="0" applyAlignmentFormats="0" applyWidthHeightFormats="1" dataCaption="Valeurs" updatedVersion="5" minRefreshableVersion="3" showDrill="0" itemPrintTitles="1" createdVersion="5" indent="0" compact="0" compactData="0" gridDropZones="1" multipleFieldFilters="0">
  <location ref="B6:H27" firstHeaderRow="1" firstDataRow="2" firstDataCol="1"/>
  <pivotFields count="24">
    <pivotField axis="axisRow" showAll="0">
      <items count="4">
        <item x="1"/>
        <item m="1" x="2"/>
        <item x="0"/>
        <item t="default"/>
      </items>
    </pivotField>
    <pivotField axis="axisRow" showAll="0">
      <items count="4">
        <item x="1"/>
        <item m="1" x="2"/>
        <item x="0"/>
        <item t="default"/>
      </items>
    </pivotField>
    <pivotField axis="axisRow" showAll="0">
      <items count="4">
        <item x="1"/>
        <item m="1" x="2"/>
        <item x="0"/>
        <item t="default"/>
      </items>
    </pivotField>
    <pivotField showAll="0"/>
    <pivotField outline="0" showAll="0" defaultSubtotal="0">
      <items count="18">
        <item n=" " x="16"/>
        <item n=" 2" m="1" x="1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compact="0" outline="0" showAll="0" defaultSubtotal="0"/>
    <pivotField axis="axisRow" compact="0" showAll="0" defaultSubtotal="0">
      <items count="18">
        <item m="1" x="17"/>
        <item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dataField="1" compact="0" outline="0" showAll="0"/>
    <pivotField dataField="1" compact="0" outline="0" showAl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4">
    <field x="0"/>
    <field x="1"/>
    <field x="2"/>
    <field x="6"/>
  </rowFields>
  <rowItems count="20">
    <i>
      <x v="2"/>
    </i>
    <i r="1">
      <x v="2"/>
    </i>
    <i r="2">
      <x v="2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omme de Solde débit avant retraitements" fld="11" baseField="1" baseItem="1" numFmtId="4"/>
    <dataField name="Somme de Solde crédit avant retraitements" fld="12" baseField="1" baseItem="1" numFmtId="4"/>
    <dataField name="Somme de Montant débit" fld="7" baseField="0" baseItem="1" numFmtId="4"/>
    <dataField name="Somme de Montant crédit" fld="8" baseField="0" baseItem="1" numFmtId="4"/>
    <dataField name="Somme de Solde débit après retraitements" fld="15" baseField="1" baseItem="1" numFmtId="4"/>
    <dataField name="Somme de Solde crédit après retraitements" fld="16" baseField="1" baseItem="1" numFmtId="4"/>
  </dataFields>
  <formats count="10">
    <format dxfId="19">
      <pivotArea outline="0" collapsedLevelsAreSubtotals="1" fieldPosition="0"/>
    </format>
    <format dxfId="18">
      <pivotArea dataOnly="0" labelOnly="1" grandRow="1" outline="0" fieldPosition="0"/>
    </format>
    <format dxfId="17">
      <pivotArea field="4" type="button" dataOnly="0" labelOnly="1" outline="0"/>
    </format>
    <format dxfId="16">
      <pivotArea outline="0" fieldPosition="0">
        <references count="1">
          <reference field="4294967294" count="1">
            <x v="2"/>
          </reference>
        </references>
      </pivotArea>
    </format>
    <format dxfId="15">
      <pivotArea outline="0" fieldPosition="0">
        <references count="1">
          <reference field="4294967294" count="1">
            <x v="3"/>
          </reference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3">
      <pivotArea outline="0" fieldPosition="0">
        <references count="1">
          <reference field="4294967294" count="1">
            <x v="1"/>
          </reference>
        </references>
      </pivotArea>
    </format>
    <format dxfId="12">
      <pivotArea outline="0" fieldPosition="0">
        <references count="1">
          <reference field="4294967294" count="1">
            <x v="4"/>
          </reference>
        </references>
      </pivotArea>
    </format>
    <format dxfId="11">
      <pivotArea outline="0" fieldPosition="0">
        <references count="1">
          <reference field="4294967294" count="1">
            <x v="5"/>
          </reference>
        </references>
      </pivotArea>
    </format>
    <format dxfId="10">
      <pivotArea dataOnly="0" labelOnly="1" grandRow="1" outline="0" fieldPosition="0"/>
    </format>
  </formats>
  <pivotTableStyleInfo name="EBLA" showRowHeaders="1" showColHeaders="0" showRowStripes="0" showColStripes="0" showLastColumn="1"/>
  <filters count="1">
    <filter fld="0" type="captionNotEqual" evalOrder="-1" id="1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tabSelected="1" workbookViewId="0"/>
  </sheetViews>
  <sheetFormatPr baseColWidth="10" defaultRowHeight="15" x14ac:dyDescent="0.25"/>
  <cols>
    <col min="1" max="1" width="3.28515625" customWidth="1" collapsed="1"/>
    <col min="2" max="2" width="70.7109375" customWidth="1" collapsed="1"/>
    <col min="3" max="8" width="20.85546875" customWidth="1" collapsed="1"/>
  </cols>
  <sheetData>
    <row r="1" spans="2:8" x14ac:dyDescent="0.25">
      <c r="B1" s="11"/>
      <c r="C1" s="11"/>
      <c r="D1" s="11"/>
      <c r="E1" s="11"/>
      <c r="H1" s="10" t="str">
        <f>CONCATENATE("Edité au : ",Donnees!F1)</f>
        <v>Edité au : 04/07/2018</v>
      </c>
    </row>
    <row r="2" spans="2:8" ht="15" customHeight="1" x14ac:dyDescent="0.25">
      <c r="C2" s="28" t="str">
        <f>CONCATENATE("Edition de la balance de consolidation du ",Donnees!B2," au ",Donnees!C2)</f>
        <v>Edition de la balance de consolidation du 06/2017 au 12/2017</v>
      </c>
      <c r="D2" s="28"/>
      <c r="E2" s="28"/>
      <c r="F2" s="22"/>
      <c r="G2" s="22"/>
    </row>
    <row r="3" spans="2:8" ht="15.75" thickBot="1" x14ac:dyDescent="0.3">
      <c r="B3" s="29" t="str">
        <f>CONCATENATE("Etablissement : ",Donnees!R4," - ",Donnees!S4)</f>
        <v>Etablissement : IND - QUALIAC</v>
      </c>
      <c r="C3" s="29"/>
      <c r="D3" s="29"/>
      <c r="E3" s="24"/>
      <c r="F3" s="24"/>
    </row>
    <row r="4" spans="2:8" ht="15.75" thickBot="1" x14ac:dyDescent="0.3">
      <c r="B4" s="25"/>
      <c r="C4" s="27" t="s">
        <v>24</v>
      </c>
      <c r="D4" s="27"/>
      <c r="E4" s="27" t="s">
        <v>39</v>
      </c>
      <c r="F4" s="27"/>
      <c r="G4" s="27" t="s">
        <v>27</v>
      </c>
      <c r="H4" s="27"/>
    </row>
    <row r="5" spans="2:8" ht="15.75" thickBot="1" x14ac:dyDescent="0.3">
      <c r="B5" s="26"/>
      <c r="C5" s="21" t="s">
        <v>25</v>
      </c>
      <c r="D5" s="20" t="s">
        <v>26</v>
      </c>
      <c r="E5" s="19" t="s">
        <v>25</v>
      </c>
      <c r="F5" s="19" t="s">
        <v>26</v>
      </c>
      <c r="G5" s="19" t="s">
        <v>25</v>
      </c>
      <c r="H5" s="19" t="s">
        <v>26</v>
      </c>
    </row>
    <row r="6" spans="2:8" ht="15" hidden="1" customHeight="1" x14ac:dyDescent="0.25">
      <c r="C6" s="13" t="s">
        <v>23</v>
      </c>
    </row>
    <row r="7" spans="2:8" hidden="1" x14ac:dyDescent="0.25">
      <c r="B7" s="13" t="s">
        <v>22</v>
      </c>
      <c r="C7" t="s">
        <v>35</v>
      </c>
      <c r="D7" t="s">
        <v>36</v>
      </c>
      <c r="E7" t="s">
        <v>28</v>
      </c>
      <c r="F7" t="s">
        <v>29</v>
      </c>
      <c r="G7" t="s">
        <v>37</v>
      </c>
      <c r="H7" t="s">
        <v>38</v>
      </c>
    </row>
    <row r="8" spans="2:8" x14ac:dyDescent="0.25">
      <c r="B8" s="14" t="s">
        <v>42</v>
      </c>
      <c r="C8" s="18">
        <v>700606.67000000016</v>
      </c>
      <c r="D8" s="18">
        <v>0</v>
      </c>
      <c r="E8" s="18">
        <v>423797.95</v>
      </c>
      <c r="F8" s="18">
        <v>0</v>
      </c>
      <c r="G8" s="18">
        <v>1124404.6200000001</v>
      </c>
      <c r="H8" s="18">
        <v>0</v>
      </c>
    </row>
    <row r="9" spans="2:8" x14ac:dyDescent="0.25">
      <c r="B9" s="15"/>
      <c r="C9" s="18">
        <v>700606.67000000016</v>
      </c>
      <c r="D9" s="18">
        <v>0</v>
      </c>
      <c r="E9" s="18">
        <v>423797.95</v>
      </c>
      <c r="F9" s="18">
        <v>0</v>
      </c>
      <c r="G9" s="18">
        <v>1124404.6200000001</v>
      </c>
      <c r="H9" s="18">
        <v>0</v>
      </c>
    </row>
    <row r="10" spans="2:8" x14ac:dyDescent="0.25">
      <c r="B10" s="16"/>
      <c r="C10" s="18">
        <v>700606.67000000016</v>
      </c>
      <c r="D10" s="18">
        <v>0</v>
      </c>
      <c r="E10" s="18">
        <v>423797.95</v>
      </c>
      <c r="F10" s="18">
        <v>0</v>
      </c>
      <c r="G10" s="18">
        <v>1124404.6200000001</v>
      </c>
      <c r="H10" s="18">
        <v>0</v>
      </c>
    </row>
    <row r="11" spans="2:8" ht="15.75" thickBot="1" x14ac:dyDescent="0.3">
      <c r="B11" s="17" t="s">
        <v>80</v>
      </c>
      <c r="C11" s="18">
        <v>1334.69</v>
      </c>
      <c r="D11" s="18">
        <v>0</v>
      </c>
      <c r="E11" s="18">
        <v>589</v>
      </c>
      <c r="F11" s="18">
        <v>0</v>
      </c>
      <c r="G11" s="18">
        <v>1923.69</v>
      </c>
      <c r="H11" s="18">
        <v>0</v>
      </c>
    </row>
    <row r="12" spans="2:8" ht="15.75" thickBot="1" x14ac:dyDescent="0.3">
      <c r="B12" s="17" t="s">
        <v>81</v>
      </c>
      <c r="C12" s="18">
        <v>56355</v>
      </c>
      <c r="D12" s="18">
        <v>0</v>
      </c>
      <c r="E12" s="18">
        <v>36355</v>
      </c>
      <c r="F12" s="18">
        <v>0</v>
      </c>
      <c r="G12" s="18">
        <v>92710</v>
      </c>
      <c r="H12" s="18">
        <v>0</v>
      </c>
    </row>
    <row r="13" spans="2:8" x14ac:dyDescent="0.25">
      <c r="B13" s="17" t="s">
        <v>82</v>
      </c>
      <c r="C13" s="18">
        <v>15394.67</v>
      </c>
      <c r="D13" s="18">
        <v>0</v>
      </c>
      <c r="E13" s="18">
        <v>3394.67</v>
      </c>
      <c r="F13" s="18">
        <v>0</v>
      </c>
      <c r="G13" s="18">
        <v>18789.34</v>
      </c>
      <c r="H13" s="18">
        <v>0</v>
      </c>
    </row>
    <row r="14" spans="2:8" x14ac:dyDescent="0.25">
      <c r="B14" s="17" t="s">
        <v>83</v>
      </c>
      <c r="C14" s="18">
        <v>107000</v>
      </c>
      <c r="D14" s="18">
        <v>0</v>
      </c>
      <c r="E14" s="18">
        <v>90000</v>
      </c>
      <c r="F14" s="18">
        <v>0</v>
      </c>
      <c r="G14" s="18">
        <v>197000</v>
      </c>
      <c r="H14" s="18">
        <v>0</v>
      </c>
    </row>
    <row r="15" spans="2:8" x14ac:dyDescent="0.25">
      <c r="B15" s="17" t="s">
        <v>84</v>
      </c>
      <c r="C15" s="18">
        <v>16799.009999999998</v>
      </c>
      <c r="D15" s="18">
        <v>0</v>
      </c>
      <c r="E15" s="18">
        <v>10979.01</v>
      </c>
      <c r="F15" s="18">
        <v>0</v>
      </c>
      <c r="G15" s="18">
        <v>27778.02</v>
      </c>
      <c r="H15" s="18">
        <v>0</v>
      </c>
    </row>
    <row r="16" spans="2:8" x14ac:dyDescent="0.25">
      <c r="B16" s="17" t="s">
        <v>85</v>
      </c>
      <c r="C16" s="18">
        <v>22265</v>
      </c>
      <c r="D16" s="18">
        <v>0</v>
      </c>
      <c r="E16" s="18">
        <v>11480</v>
      </c>
      <c r="F16" s="18">
        <v>0</v>
      </c>
      <c r="G16" s="18">
        <v>33745</v>
      </c>
      <c r="H16" s="18">
        <v>0</v>
      </c>
    </row>
    <row r="17" spans="2:8" x14ac:dyDescent="0.25">
      <c r="B17" s="17" t="s">
        <v>86</v>
      </c>
      <c r="C17" s="18">
        <v>47808.1</v>
      </c>
      <c r="D17" s="18">
        <v>0</v>
      </c>
      <c r="E17" s="18">
        <v>21911.759999999998</v>
      </c>
      <c r="F17" s="18">
        <v>0</v>
      </c>
      <c r="G17" s="18">
        <v>69719.86</v>
      </c>
      <c r="H17" s="18">
        <v>0</v>
      </c>
    </row>
    <row r="18" spans="2:8" x14ac:dyDescent="0.25">
      <c r="B18" s="17" t="s">
        <v>87</v>
      </c>
      <c r="C18" s="18">
        <v>9215.09</v>
      </c>
      <c r="D18" s="18">
        <v>0</v>
      </c>
      <c r="E18" s="18">
        <v>5215.09</v>
      </c>
      <c r="F18" s="18">
        <v>0</v>
      </c>
      <c r="G18" s="18">
        <v>14430.18</v>
      </c>
      <c r="H18" s="18">
        <v>0</v>
      </c>
    </row>
    <row r="19" spans="2:8" x14ac:dyDescent="0.25">
      <c r="B19" s="17" t="s">
        <v>88</v>
      </c>
      <c r="C19" s="18">
        <v>46970.89</v>
      </c>
      <c r="D19" s="18">
        <v>0</v>
      </c>
      <c r="E19" s="18">
        <v>26970.89</v>
      </c>
      <c r="F19" s="18">
        <v>0</v>
      </c>
      <c r="G19" s="18">
        <v>73941.78</v>
      </c>
      <c r="H19" s="18">
        <v>0</v>
      </c>
    </row>
    <row r="20" spans="2:8" x14ac:dyDescent="0.25">
      <c r="B20" s="17" t="s">
        <v>89</v>
      </c>
      <c r="C20" s="18">
        <v>32377.37</v>
      </c>
      <c r="D20" s="18">
        <v>0</v>
      </c>
      <c r="E20" s="18">
        <v>16898.68</v>
      </c>
      <c r="F20" s="18">
        <v>0</v>
      </c>
      <c r="G20" s="18">
        <v>49276.05</v>
      </c>
      <c r="H20" s="18">
        <v>0</v>
      </c>
    </row>
    <row r="21" spans="2:8" x14ac:dyDescent="0.25">
      <c r="B21" s="17" t="s">
        <v>90</v>
      </c>
      <c r="C21" s="18">
        <v>14872.15</v>
      </c>
      <c r="D21" s="18">
        <v>0</v>
      </c>
      <c r="E21" s="18">
        <v>13470.15</v>
      </c>
      <c r="F21" s="18">
        <v>0</v>
      </c>
      <c r="G21" s="18">
        <v>28342.3</v>
      </c>
      <c r="H21" s="18">
        <v>0</v>
      </c>
    </row>
    <row r="22" spans="2:8" x14ac:dyDescent="0.25">
      <c r="B22" s="17" t="s">
        <v>91</v>
      </c>
      <c r="C22" s="18">
        <v>148000</v>
      </c>
      <c r="D22" s="18">
        <v>0</v>
      </c>
      <c r="E22" s="18">
        <v>90000</v>
      </c>
      <c r="F22" s="18">
        <v>0</v>
      </c>
      <c r="G22" s="18">
        <v>238000</v>
      </c>
      <c r="H22" s="18">
        <v>0</v>
      </c>
    </row>
    <row r="23" spans="2:8" x14ac:dyDescent="0.25">
      <c r="B23" s="17" t="s">
        <v>92</v>
      </c>
      <c r="C23" s="18">
        <v>517</v>
      </c>
      <c r="D23" s="18">
        <v>0</v>
      </c>
      <c r="E23" s="18">
        <v>260</v>
      </c>
      <c r="F23" s="18">
        <v>0</v>
      </c>
      <c r="G23" s="18">
        <v>777</v>
      </c>
      <c r="H23" s="18">
        <v>0</v>
      </c>
    </row>
    <row r="24" spans="2:8" x14ac:dyDescent="0.25">
      <c r="B24" s="17" t="s">
        <v>93</v>
      </c>
      <c r="C24" s="18">
        <v>178951.89</v>
      </c>
      <c r="D24" s="18">
        <v>0</v>
      </c>
      <c r="E24" s="18">
        <v>94951.89</v>
      </c>
      <c r="F24" s="18">
        <v>0</v>
      </c>
      <c r="G24" s="18">
        <v>273903.78000000003</v>
      </c>
      <c r="H24" s="18">
        <v>0</v>
      </c>
    </row>
    <row r="25" spans="2:8" x14ac:dyDescent="0.25">
      <c r="B25" s="17" t="s">
        <v>94</v>
      </c>
      <c r="C25" s="18">
        <v>1111.1400000000001</v>
      </c>
      <c r="D25" s="18">
        <v>0</v>
      </c>
      <c r="E25" s="18">
        <v>710.14</v>
      </c>
      <c r="F25" s="18">
        <v>0</v>
      </c>
      <c r="G25" s="18">
        <v>1821.28</v>
      </c>
      <c r="H25" s="18">
        <v>0</v>
      </c>
    </row>
    <row r="26" spans="2:8" ht="15.75" thickBot="1" x14ac:dyDescent="0.3">
      <c r="B26" s="17" t="s">
        <v>95</v>
      </c>
      <c r="C26" s="18">
        <v>1634.67</v>
      </c>
      <c r="D26" s="18">
        <v>0</v>
      </c>
      <c r="E26" s="18">
        <v>611.66999999999996</v>
      </c>
      <c r="F26" s="18">
        <v>0</v>
      </c>
      <c r="G26" s="18">
        <v>2246.34</v>
      </c>
      <c r="H26" s="18">
        <v>0</v>
      </c>
    </row>
    <row r="27" spans="2:8" ht="15.75" thickBot="1" x14ac:dyDescent="0.3">
      <c r="B27" s="23" t="s">
        <v>21</v>
      </c>
      <c r="C27" s="18">
        <v>700606.67000000016</v>
      </c>
      <c r="D27" s="18">
        <v>0</v>
      </c>
      <c r="E27" s="18">
        <v>423797.95</v>
      </c>
      <c r="F27" s="18">
        <v>0</v>
      </c>
      <c r="G27" s="18">
        <v>1124404.6200000001</v>
      </c>
      <c r="H27" s="18">
        <v>0</v>
      </c>
    </row>
  </sheetData>
  <mergeCells count="6">
    <mergeCell ref="B4:B5"/>
    <mergeCell ref="C4:D4"/>
    <mergeCell ref="G4:H4"/>
    <mergeCell ref="C2:E2"/>
    <mergeCell ref="E4:F4"/>
    <mergeCell ref="B3:D3"/>
  </mergeCell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9"/>
  <sheetViews>
    <sheetView workbookViewId="0"/>
  </sheetViews>
  <sheetFormatPr baseColWidth="10" defaultRowHeight="15" x14ac:dyDescent="0.25"/>
  <cols>
    <col min="1" max="4" width="23.28515625" style="1" customWidth="1" collapsed="1"/>
    <col min="5" max="5" width="15.85546875" style="1" customWidth="1" collapsed="1"/>
    <col min="6" max="6" width="19.7109375" style="1" customWidth="1" collapsed="1"/>
    <col min="7" max="7" width="46.85546875" style="1" customWidth="1" collapsed="1"/>
    <col min="8" max="8" width="13.7109375" style="1" bestFit="1" customWidth="1" collapsed="1"/>
    <col min="9" max="9" width="14.140625" style="1" bestFit="1" customWidth="1" collapsed="1"/>
    <col min="10" max="10" width="24.28515625" style="1" bestFit="1" customWidth="1" collapsed="1"/>
    <col min="11" max="11" width="31.7109375" style="1" bestFit="1" customWidth="1" collapsed="1"/>
    <col min="12" max="13" width="31.7109375" style="1" customWidth="1" collapsed="1"/>
    <col min="14" max="14" width="24.28515625" style="1" bestFit="1" customWidth="1" collapsed="1"/>
    <col min="15" max="15" width="31.7109375" style="1" bestFit="1" customWidth="1" collapsed="1"/>
    <col min="16" max="17" width="31.7109375" style="1" customWidth="1" collapsed="1"/>
    <col min="18" max="18" width="15" style="1" customWidth="1" collapsed="1"/>
    <col min="19" max="19" width="31.7109375" style="1" customWidth="1" collapsed="1"/>
    <col min="20" max="20" width="7.42578125" style="1" hidden="1" customWidth="1" collapsed="1"/>
    <col min="21" max="21" width="11.85546875" style="1" hidden="1" customWidth="1" collapsed="1"/>
    <col min="22" max="22" width="14.42578125" style="1" hidden="1" customWidth="1" collapsed="1"/>
    <col min="23" max="23" width="13.5703125" style="1" hidden="1" customWidth="1" collapsed="1"/>
    <col min="24" max="24" width="10.7109375" style="1" hidden="1" customWidth="1" collapsed="1"/>
    <col min="25" max="29" width="11.5703125" style="1" customWidth="1" collapsed="1"/>
    <col min="30" max="33" width="11.5703125" style="2" customWidth="1" collapsed="1"/>
    <col min="34" max="36" width="11.5703125" style="1" customWidth="1" collapsed="1"/>
    <col min="37" max="37" width="11.5703125" style="6" customWidth="1" collapsed="1"/>
    <col min="38" max="41" width="11.5703125" style="2" customWidth="1" collapsed="1"/>
    <col min="42" max="44" width="11.5703125" style="1" customWidth="1" collapsed="1"/>
    <col min="45" max="45" width="11.5703125" style="6" customWidth="1" collapsed="1"/>
    <col min="46" max="50" width="11.5703125" style="2" customWidth="1" collapsed="1"/>
    <col min="51" max="60" width="11.5703125" style="1" customWidth="1" collapsed="1"/>
    <col min="61" max="61" width="11.5703125" style="5" customWidth="1" collapsed="1"/>
    <col min="62" max="63" width="11.5703125" style="1" customWidth="1" collapsed="1"/>
    <col min="64" max="64" width="11.5703125" style="7" customWidth="1" collapsed="1"/>
    <col min="65" max="99" width="11.5703125" style="1" customWidth="1" collapsed="1"/>
    <col min="100" max="16384" width="11.42578125" style="1" collapsed="1"/>
  </cols>
  <sheetData>
    <row r="1" spans="1:77" x14ac:dyDescent="0.25">
      <c r="A1" s="1" t="s">
        <v>3</v>
      </c>
      <c r="B1" s="1" t="str">
        <f>T4</f>
        <v>399592</v>
      </c>
      <c r="C1" s="1" t="s">
        <v>4</v>
      </c>
      <c r="D1" s="1" t="str">
        <f>U4</f>
        <v>PR</v>
      </c>
      <c r="E1" s="1" t="s">
        <v>5</v>
      </c>
      <c r="F1" s="1" t="str">
        <f>V4</f>
        <v>04/07/2018</v>
      </c>
      <c r="AD1" s="1"/>
      <c r="AE1" s="1"/>
      <c r="AF1" s="1"/>
      <c r="AG1" s="1"/>
      <c r="AK1" s="1"/>
      <c r="AL1" s="1"/>
      <c r="AM1" s="1"/>
      <c r="AN1" s="1"/>
      <c r="AO1" s="1"/>
      <c r="AS1" s="1"/>
      <c r="AT1" s="1"/>
      <c r="AU1" s="1"/>
      <c r="AV1" s="1"/>
      <c r="AW1" s="1"/>
      <c r="AX1" s="1"/>
      <c r="BI1" s="1"/>
      <c r="BL1" s="1"/>
    </row>
    <row r="2" spans="1:77" x14ac:dyDescent="0.25">
      <c r="A2" s="1" t="s">
        <v>6</v>
      </c>
      <c r="B2" s="1" t="str">
        <f>W4</f>
        <v>06/2017</v>
      </c>
      <c r="C2" s="1" t="str">
        <f>X4</f>
        <v>12/2017</v>
      </c>
      <c r="AD2" s="1"/>
      <c r="AE2" s="1"/>
      <c r="AF2" s="1"/>
      <c r="AG2" s="1"/>
      <c r="AK2" s="1"/>
      <c r="AL2" s="1"/>
      <c r="AM2" s="1"/>
      <c r="AN2" s="1"/>
      <c r="AO2" s="1"/>
      <c r="AS2" s="1"/>
      <c r="AT2" s="1"/>
      <c r="AU2" s="1"/>
      <c r="AV2" s="1"/>
      <c r="AW2" s="1"/>
      <c r="AX2" s="1"/>
      <c r="BI2" s="1"/>
      <c r="BL2" s="1"/>
    </row>
    <row r="3" spans="1:77" s="3" customFormat="1" ht="15" customHeight="1" x14ac:dyDescent="0.25">
      <c r="A3" s="3" t="s">
        <v>17</v>
      </c>
      <c r="B3" s="3" t="s">
        <v>18</v>
      </c>
      <c r="C3" s="3" t="s">
        <v>19</v>
      </c>
      <c r="D3" s="12" t="s">
        <v>20</v>
      </c>
      <c r="E3" t="s">
        <v>0</v>
      </c>
      <c r="F3" t="s">
        <v>12</v>
      </c>
      <c r="G3" t="s">
        <v>30</v>
      </c>
      <c r="H3" t="s">
        <v>1</v>
      </c>
      <c r="I3" t="s">
        <v>2</v>
      </c>
      <c r="J3" t="s">
        <v>13</v>
      </c>
      <c r="K3" t="s">
        <v>14</v>
      </c>
      <c r="L3" t="s">
        <v>31</v>
      </c>
      <c r="M3" t="s">
        <v>33</v>
      </c>
      <c r="N3" t="s">
        <v>15</v>
      </c>
      <c r="O3" t="s">
        <v>16</v>
      </c>
      <c r="P3" t="s">
        <v>32</v>
      </c>
      <c r="Q3" t="s">
        <v>34</v>
      </c>
      <c r="R3" t="s">
        <v>40</v>
      </c>
      <c r="S3" t="s">
        <v>41</v>
      </c>
      <c r="T3" s="9" t="s">
        <v>7</v>
      </c>
      <c r="U3" s="9" t="s">
        <v>8</v>
      </c>
      <c r="V3" s="9" t="s">
        <v>9</v>
      </c>
      <c r="W3" s="9" t="s">
        <v>10</v>
      </c>
      <c r="X3" s="9" t="s">
        <v>11</v>
      </c>
      <c r="Y3" s="4"/>
      <c r="Z3" s="4"/>
      <c r="AA3" s="4"/>
      <c r="AB3" s="4"/>
      <c r="AC3" s="4"/>
      <c r="AD3" s="4"/>
      <c r="AE3" s="4"/>
      <c r="AF3" s="1"/>
      <c r="AG3" s="1"/>
      <c r="AH3" s="4"/>
      <c r="AI3" s="4"/>
      <c r="AJ3" s="4"/>
      <c r="AK3" s="4"/>
      <c r="AL3" s="4"/>
      <c r="AM3" s="4"/>
      <c r="AN3" s="1"/>
      <c r="AO3" s="1"/>
      <c r="AP3" s="4"/>
      <c r="AQ3" s="4"/>
      <c r="AR3" s="4"/>
      <c r="AS3" s="4"/>
      <c r="AT3" s="4"/>
      <c r="AU3" s="4"/>
      <c r="AV3" s="1"/>
      <c r="AW3" s="1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</row>
    <row r="4" spans="1:77" x14ac:dyDescent="0.25">
      <c r="A4" s="12" t="s">
        <v>42</v>
      </c>
      <c r="B4" s="1" t="s">
        <v>43</v>
      </c>
      <c r="C4" s="1" t="s">
        <v>43</v>
      </c>
      <c r="D4" s="1" t="s">
        <v>43</v>
      </c>
      <c r="E4" t="s">
        <v>44</v>
      </c>
      <c r="F4" s="1" t="s">
        <v>45</v>
      </c>
      <c r="G4" s="1" t="str">
        <f t="shared" ref="G4:G19" si="0">CONCATENATE(E4," - ",F4)</f>
        <v>603701 - Variation stock lice</v>
      </c>
      <c r="H4" s="7">
        <v>589</v>
      </c>
      <c r="I4" s="7">
        <v>0</v>
      </c>
      <c r="J4" s="7">
        <v>1334.69</v>
      </c>
      <c r="K4" s="1" t="s">
        <v>25</v>
      </c>
      <c r="L4" s="7">
        <v>1334.69</v>
      </c>
      <c r="M4" s="7">
        <v>0</v>
      </c>
      <c r="N4" s="7">
        <v>1923.69</v>
      </c>
      <c r="O4" s="1" t="s">
        <v>25</v>
      </c>
      <c r="P4" s="7">
        <v>1923.69</v>
      </c>
      <c r="Q4" s="7">
        <v>0</v>
      </c>
      <c r="R4" s="7" t="s">
        <v>96</v>
      </c>
      <c r="S4" s="30" t="s">
        <v>97</v>
      </c>
      <c r="T4" t="s">
        <v>46</v>
      </c>
      <c r="U4" t="s">
        <v>47</v>
      </c>
      <c r="V4" t="s">
        <v>48</v>
      </c>
      <c r="W4" t="s">
        <v>49</v>
      </c>
      <c r="X4" t="s">
        <v>50</v>
      </c>
      <c r="Y4"/>
    </row>
    <row r="5" spans="1:77" x14ac:dyDescent="0.25">
      <c r="A5" s="12" t="s">
        <v>42</v>
      </c>
      <c r="B5" s="1" t="s">
        <v>43</v>
      </c>
      <c r="C5" s="1" t="s">
        <v>43</v>
      </c>
      <c r="D5" s="1" t="s">
        <v>43</v>
      </c>
      <c r="E5" t="s">
        <v>51</v>
      </c>
      <c r="F5" s="1" t="s">
        <v>52</v>
      </c>
      <c r="G5" s="1" t="str">
        <f t="shared" si="0"/>
        <v>604000 - Achat Etud.&amp;SrvRvte</v>
      </c>
      <c r="H5" s="7">
        <v>36355</v>
      </c>
      <c r="I5" s="7">
        <v>0</v>
      </c>
      <c r="J5" s="7">
        <v>56355</v>
      </c>
      <c r="K5" s="1" t="s">
        <v>25</v>
      </c>
      <c r="L5" s="7">
        <v>56355</v>
      </c>
      <c r="M5" s="7">
        <v>0</v>
      </c>
      <c r="N5" s="7">
        <v>92710</v>
      </c>
      <c r="O5" s="1" t="s">
        <v>25</v>
      </c>
      <c r="P5" s="7">
        <v>92710</v>
      </c>
      <c r="Q5" s="7">
        <v>0</v>
      </c>
      <c r="R5" s="7" t="s">
        <v>96</v>
      </c>
      <c r="S5" s="30" t="s">
        <v>97</v>
      </c>
      <c r="T5" t="s">
        <v>46</v>
      </c>
      <c r="U5" t="s">
        <v>47</v>
      </c>
      <c r="V5" t="s">
        <v>48</v>
      </c>
      <c r="W5" t="s">
        <v>49</v>
      </c>
      <c r="X5" t="s">
        <v>50</v>
      </c>
      <c r="Y5"/>
    </row>
    <row r="6" spans="1:77" x14ac:dyDescent="0.25">
      <c r="A6" s="12" t="s">
        <v>42</v>
      </c>
      <c r="B6" s="1" t="s">
        <v>43</v>
      </c>
      <c r="C6" s="1" t="s">
        <v>43</v>
      </c>
      <c r="D6" s="1" t="s">
        <v>43</v>
      </c>
      <c r="E6" t="s">
        <v>53</v>
      </c>
      <c r="F6" s="1" t="s">
        <v>54</v>
      </c>
      <c r="G6" s="1" t="str">
        <f t="shared" si="0"/>
        <v>604011 - Dépl sous traités</v>
      </c>
      <c r="H6" s="7">
        <v>3394.67</v>
      </c>
      <c r="I6" s="7">
        <v>0</v>
      </c>
      <c r="J6" s="7">
        <v>15394.67</v>
      </c>
      <c r="K6" s="1" t="s">
        <v>25</v>
      </c>
      <c r="L6" s="7">
        <v>15394.67</v>
      </c>
      <c r="M6" s="7">
        <v>0</v>
      </c>
      <c r="N6" s="7">
        <v>18789.34</v>
      </c>
      <c r="O6" s="1" t="s">
        <v>25</v>
      </c>
      <c r="P6" s="7">
        <v>18789.34</v>
      </c>
      <c r="Q6" s="7">
        <v>0</v>
      </c>
      <c r="R6" s="7" t="s">
        <v>96</v>
      </c>
      <c r="S6" s="30" t="s">
        <v>97</v>
      </c>
      <c r="T6" t="s">
        <v>46</v>
      </c>
      <c r="U6" t="s">
        <v>47</v>
      </c>
      <c r="V6" t="s">
        <v>48</v>
      </c>
      <c r="W6" t="s">
        <v>49</v>
      </c>
      <c r="X6" t="s">
        <v>50</v>
      </c>
      <c r="Y6"/>
    </row>
    <row r="7" spans="1:77" x14ac:dyDescent="0.25">
      <c r="A7" s="12" t="s">
        <v>42</v>
      </c>
      <c r="B7" s="1" t="s">
        <v>43</v>
      </c>
      <c r="C7" s="1" t="s">
        <v>43</v>
      </c>
      <c r="D7" s="1" t="s">
        <v>43</v>
      </c>
      <c r="E7" t="s">
        <v>55</v>
      </c>
      <c r="F7" s="1" t="s">
        <v>56</v>
      </c>
      <c r="G7" s="1" t="str">
        <f t="shared" si="0"/>
        <v>604100 - Achat mt revente</v>
      </c>
      <c r="H7" s="7">
        <v>90000</v>
      </c>
      <c r="I7" s="7">
        <v>0</v>
      </c>
      <c r="J7" s="7">
        <v>107000</v>
      </c>
      <c r="K7" s="1" t="s">
        <v>25</v>
      </c>
      <c r="L7" s="7">
        <v>107000</v>
      </c>
      <c r="M7" s="7">
        <v>0</v>
      </c>
      <c r="N7" s="7">
        <v>197000</v>
      </c>
      <c r="O7" s="1" t="s">
        <v>25</v>
      </c>
      <c r="P7" s="7">
        <v>197000</v>
      </c>
      <c r="Q7" s="7">
        <v>0</v>
      </c>
      <c r="R7" s="7" t="s">
        <v>96</v>
      </c>
      <c r="S7" s="30" t="s">
        <v>97</v>
      </c>
      <c r="T7" t="s">
        <v>46</v>
      </c>
      <c r="U7" t="s">
        <v>47</v>
      </c>
      <c r="V7" t="s">
        <v>48</v>
      </c>
      <c r="W7" t="s">
        <v>49</v>
      </c>
      <c r="X7" t="s">
        <v>50</v>
      </c>
      <c r="Y7"/>
    </row>
    <row r="8" spans="1:77" x14ac:dyDescent="0.25">
      <c r="A8" s="12" t="s">
        <v>42</v>
      </c>
      <c r="B8" s="1" t="s">
        <v>43</v>
      </c>
      <c r="C8" s="1" t="s">
        <v>43</v>
      </c>
      <c r="D8" s="1" t="s">
        <v>43</v>
      </c>
      <c r="E8" t="s">
        <v>57</v>
      </c>
      <c r="F8" s="1" t="s">
        <v>58</v>
      </c>
      <c r="G8" s="1" t="str">
        <f t="shared" si="0"/>
        <v>604301 - Maint sous traitées</v>
      </c>
      <c r="H8" s="7">
        <v>10979.01</v>
      </c>
      <c r="I8" s="7">
        <v>0</v>
      </c>
      <c r="J8" s="7">
        <v>16799.009999999998</v>
      </c>
      <c r="K8" s="1" t="s">
        <v>25</v>
      </c>
      <c r="L8" s="7">
        <v>16799.009999999998</v>
      </c>
      <c r="M8" s="7">
        <v>0</v>
      </c>
      <c r="N8" s="7">
        <v>27778.02</v>
      </c>
      <c r="O8" s="1" t="s">
        <v>25</v>
      </c>
      <c r="P8" s="7">
        <v>27778.02</v>
      </c>
      <c r="Q8" s="7">
        <v>0</v>
      </c>
      <c r="R8" s="7" t="s">
        <v>96</v>
      </c>
      <c r="S8" s="30" t="s">
        <v>97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/>
    </row>
    <row r="9" spans="1:77" x14ac:dyDescent="0.25">
      <c r="A9" s="12" t="s">
        <v>42</v>
      </c>
      <c r="B9" s="1" t="s">
        <v>43</v>
      </c>
      <c r="C9" s="1" t="s">
        <v>43</v>
      </c>
      <c r="D9" s="1" t="s">
        <v>43</v>
      </c>
      <c r="E9" t="s">
        <v>59</v>
      </c>
      <c r="F9" s="1" t="s">
        <v>60</v>
      </c>
      <c r="G9" s="1" t="str">
        <f t="shared" si="0"/>
        <v>604501 - Licences sous-traité</v>
      </c>
      <c r="H9" s="7">
        <v>11480</v>
      </c>
      <c r="I9" s="7">
        <v>0</v>
      </c>
      <c r="J9" s="7">
        <v>22265</v>
      </c>
      <c r="K9" s="1" t="s">
        <v>25</v>
      </c>
      <c r="L9" s="7">
        <v>22265</v>
      </c>
      <c r="M9" s="7">
        <v>0</v>
      </c>
      <c r="N9" s="7">
        <v>33745</v>
      </c>
      <c r="O9" s="1" t="s">
        <v>25</v>
      </c>
      <c r="P9" s="7">
        <v>33745</v>
      </c>
      <c r="Q9" s="7">
        <v>0</v>
      </c>
      <c r="R9" s="7" t="s">
        <v>96</v>
      </c>
      <c r="S9" s="30" t="s">
        <v>97</v>
      </c>
      <c r="T9" t="s">
        <v>46</v>
      </c>
      <c r="U9" t="s">
        <v>47</v>
      </c>
      <c r="V9" t="s">
        <v>48</v>
      </c>
      <c r="W9" t="s">
        <v>49</v>
      </c>
      <c r="X9" t="s">
        <v>50</v>
      </c>
      <c r="Y9"/>
    </row>
    <row r="10" spans="1:77" x14ac:dyDescent="0.25">
      <c r="A10" s="12" t="s">
        <v>42</v>
      </c>
      <c r="B10" s="1" t="s">
        <v>43</v>
      </c>
      <c r="C10" s="1" t="s">
        <v>43</v>
      </c>
      <c r="D10" s="1" t="s">
        <v>43</v>
      </c>
      <c r="E10" t="s">
        <v>61</v>
      </c>
      <c r="F10" s="1" t="s">
        <v>62</v>
      </c>
      <c r="G10" s="1" t="str">
        <f t="shared" si="0"/>
        <v>606120 - Electricite</v>
      </c>
      <c r="H10" s="7">
        <v>21911.759999999998</v>
      </c>
      <c r="I10" s="7">
        <v>0</v>
      </c>
      <c r="J10" s="7">
        <v>47808.1</v>
      </c>
      <c r="K10" s="1" t="s">
        <v>25</v>
      </c>
      <c r="L10" s="7">
        <v>47808.1</v>
      </c>
      <c r="M10" s="7">
        <v>0</v>
      </c>
      <c r="N10" s="7">
        <v>69719.86</v>
      </c>
      <c r="O10" s="1" t="s">
        <v>25</v>
      </c>
      <c r="P10" s="7">
        <v>69719.86</v>
      </c>
      <c r="Q10" s="7">
        <v>0</v>
      </c>
      <c r="R10" s="7" t="s">
        <v>96</v>
      </c>
      <c r="S10" s="30" t="s">
        <v>97</v>
      </c>
      <c r="T10" t="s">
        <v>46</v>
      </c>
      <c r="U10" t="s">
        <v>47</v>
      </c>
      <c r="V10" t="s">
        <v>48</v>
      </c>
      <c r="W10" t="s">
        <v>49</v>
      </c>
      <c r="X10" t="s">
        <v>50</v>
      </c>
      <c r="Y10"/>
    </row>
    <row r="11" spans="1:77" x14ac:dyDescent="0.25">
      <c r="A11" s="12" t="s">
        <v>42</v>
      </c>
      <c r="B11" s="1" t="s">
        <v>43</v>
      </c>
      <c r="C11" s="1" t="s">
        <v>43</v>
      </c>
      <c r="D11" s="1" t="s">
        <v>43</v>
      </c>
      <c r="E11" t="s">
        <v>63</v>
      </c>
      <c r="F11" s="1" t="s">
        <v>64</v>
      </c>
      <c r="G11" s="1" t="str">
        <f t="shared" si="0"/>
        <v>606130 - GAZ</v>
      </c>
      <c r="H11" s="7">
        <v>5215.09</v>
      </c>
      <c r="I11" s="7">
        <v>0</v>
      </c>
      <c r="J11" s="7">
        <v>9215.09</v>
      </c>
      <c r="K11" s="1" t="s">
        <v>25</v>
      </c>
      <c r="L11" s="7">
        <v>9215.09</v>
      </c>
      <c r="M11" s="7">
        <v>0</v>
      </c>
      <c r="N11" s="7">
        <v>14430.18</v>
      </c>
      <c r="O11" s="1" t="s">
        <v>25</v>
      </c>
      <c r="P11" s="7">
        <v>14430.18</v>
      </c>
      <c r="Q11" s="7">
        <v>0</v>
      </c>
      <c r="R11" s="7" t="s">
        <v>96</v>
      </c>
      <c r="S11" s="30" t="s">
        <v>97</v>
      </c>
      <c r="T11" t="s">
        <v>46</v>
      </c>
      <c r="U11" t="s">
        <v>47</v>
      </c>
      <c r="V11" t="s">
        <v>48</v>
      </c>
      <c r="W11" t="s">
        <v>49</v>
      </c>
      <c r="X11" t="s">
        <v>50</v>
      </c>
      <c r="Y11"/>
    </row>
    <row r="12" spans="1:77" x14ac:dyDescent="0.25">
      <c r="A12" s="12" t="s">
        <v>42</v>
      </c>
      <c r="B12" s="1" t="s">
        <v>43</v>
      </c>
      <c r="C12" s="1" t="s">
        <v>43</v>
      </c>
      <c r="D12" s="1" t="s">
        <v>43</v>
      </c>
      <c r="E12" t="s">
        <v>65</v>
      </c>
      <c r="F12" s="1" t="s">
        <v>66</v>
      </c>
      <c r="G12" s="1" t="str">
        <f t="shared" si="0"/>
        <v>606300 - Outil.pet.mater.log.</v>
      </c>
      <c r="H12" s="7">
        <v>26970.89</v>
      </c>
      <c r="I12" s="7">
        <v>0</v>
      </c>
      <c r="J12" s="7">
        <v>46970.89</v>
      </c>
      <c r="K12" s="1" t="s">
        <v>25</v>
      </c>
      <c r="L12" s="7">
        <v>46970.89</v>
      </c>
      <c r="M12" s="7">
        <v>0</v>
      </c>
      <c r="N12" s="7">
        <v>73941.78</v>
      </c>
      <c r="O12" s="1" t="s">
        <v>25</v>
      </c>
      <c r="P12" s="7">
        <v>73941.78</v>
      </c>
      <c r="Q12" s="7">
        <v>0</v>
      </c>
      <c r="R12" s="7" t="s">
        <v>96</v>
      </c>
      <c r="S12" s="30" t="s">
        <v>97</v>
      </c>
      <c r="T12" t="s">
        <v>46</v>
      </c>
      <c r="U12" t="s">
        <v>47</v>
      </c>
      <c r="V12" t="s">
        <v>48</v>
      </c>
      <c r="W12" t="s">
        <v>49</v>
      </c>
      <c r="X12" t="s">
        <v>50</v>
      </c>
      <c r="Y12"/>
    </row>
    <row r="13" spans="1:77" x14ac:dyDescent="0.25">
      <c r="A13" s="12" t="s">
        <v>42</v>
      </c>
      <c r="B13" s="1" t="s">
        <v>43</v>
      </c>
      <c r="C13" s="1" t="s">
        <v>43</v>
      </c>
      <c r="D13" s="1" t="s">
        <v>43</v>
      </c>
      <c r="E13" t="s">
        <v>67</v>
      </c>
      <c r="F13" s="1" t="s">
        <v>68</v>
      </c>
      <c r="G13" s="1" t="str">
        <f t="shared" si="0"/>
        <v>606400 - Fournitur.administrt</v>
      </c>
      <c r="H13" s="7">
        <v>16898.68</v>
      </c>
      <c r="I13" s="7">
        <v>0</v>
      </c>
      <c r="J13" s="7">
        <v>32377.37</v>
      </c>
      <c r="K13" s="1" t="s">
        <v>25</v>
      </c>
      <c r="L13" s="7">
        <v>32377.37</v>
      </c>
      <c r="M13" s="7">
        <v>0</v>
      </c>
      <c r="N13" s="7">
        <v>49276.05</v>
      </c>
      <c r="O13" s="1" t="s">
        <v>25</v>
      </c>
      <c r="P13" s="7">
        <v>49276.05</v>
      </c>
      <c r="Q13" s="7">
        <v>0</v>
      </c>
      <c r="R13" s="7" t="s">
        <v>96</v>
      </c>
      <c r="S13" s="30" t="s">
        <v>97</v>
      </c>
      <c r="T13" t="s">
        <v>46</v>
      </c>
      <c r="U13" t="s">
        <v>47</v>
      </c>
      <c r="V13" t="s">
        <v>48</v>
      </c>
      <c r="W13" t="s">
        <v>49</v>
      </c>
      <c r="X13" t="s">
        <v>50</v>
      </c>
      <c r="Y13"/>
    </row>
    <row r="14" spans="1:77" x14ac:dyDescent="0.25">
      <c r="A14" s="12" t="s">
        <v>42</v>
      </c>
      <c r="B14" s="1" t="s">
        <v>43</v>
      </c>
      <c r="C14" s="1" t="s">
        <v>43</v>
      </c>
      <c r="D14" s="1" t="s">
        <v>43</v>
      </c>
      <c r="E14" t="s">
        <v>69</v>
      </c>
      <c r="F14" s="1" t="s">
        <v>70</v>
      </c>
      <c r="G14" s="1" t="str">
        <f t="shared" si="0"/>
        <v>606600 - Carburant</v>
      </c>
      <c r="H14" s="7">
        <v>13470.15</v>
      </c>
      <c r="I14" s="7">
        <v>0</v>
      </c>
      <c r="J14" s="7">
        <v>14872.15</v>
      </c>
      <c r="K14" s="1" t="s">
        <v>25</v>
      </c>
      <c r="L14" s="7">
        <v>14872.15</v>
      </c>
      <c r="M14" s="7">
        <v>0</v>
      </c>
      <c r="N14" s="7">
        <v>28342.3</v>
      </c>
      <c r="O14" s="1" t="s">
        <v>25</v>
      </c>
      <c r="P14" s="7">
        <v>28342.3</v>
      </c>
      <c r="Q14" s="7">
        <v>0</v>
      </c>
      <c r="R14" s="7" t="s">
        <v>96</v>
      </c>
      <c r="S14" s="30" t="s">
        <v>97</v>
      </c>
      <c r="T14" t="s">
        <v>46</v>
      </c>
      <c r="U14" t="s">
        <v>47</v>
      </c>
      <c r="V14" t="s">
        <v>48</v>
      </c>
      <c r="W14" t="s">
        <v>49</v>
      </c>
      <c r="X14" t="s">
        <v>50</v>
      </c>
      <c r="Y14"/>
    </row>
    <row r="15" spans="1:77" x14ac:dyDescent="0.25">
      <c r="A15" s="12" t="s">
        <v>42</v>
      </c>
      <c r="B15" s="1" t="s">
        <v>43</v>
      </c>
      <c r="C15" s="1" t="s">
        <v>43</v>
      </c>
      <c r="D15" s="1" t="s">
        <v>43</v>
      </c>
      <c r="E15" t="s">
        <v>71</v>
      </c>
      <c r="F15" s="1" t="s">
        <v>72</v>
      </c>
      <c r="G15" s="1" t="str">
        <f t="shared" si="0"/>
        <v>607000 - Achat materiel rvte</v>
      </c>
      <c r="H15" s="7">
        <v>90000</v>
      </c>
      <c r="I15" s="7">
        <v>0</v>
      </c>
      <c r="J15" s="7">
        <v>148000</v>
      </c>
      <c r="K15" s="1" t="s">
        <v>25</v>
      </c>
      <c r="L15" s="7">
        <v>148000</v>
      </c>
      <c r="M15" s="7">
        <v>0</v>
      </c>
      <c r="N15" s="7">
        <v>238000</v>
      </c>
      <c r="O15" s="1" t="s">
        <v>25</v>
      </c>
      <c r="P15" s="7">
        <v>238000</v>
      </c>
      <c r="Q15" s="7">
        <v>0</v>
      </c>
      <c r="R15" s="7" t="s">
        <v>96</v>
      </c>
      <c r="S15" s="30" t="s">
        <v>97</v>
      </c>
      <c r="T15" t="s">
        <v>46</v>
      </c>
      <c r="U15" t="s">
        <v>47</v>
      </c>
      <c r="V15" t="s">
        <v>48</v>
      </c>
      <c r="W15" t="s">
        <v>49</v>
      </c>
      <c r="X15" t="s">
        <v>50</v>
      </c>
      <c r="Y15"/>
    </row>
    <row r="16" spans="1:77" x14ac:dyDescent="0.25">
      <c r="A16" s="12" t="s">
        <v>42</v>
      </c>
      <c r="B16" s="1" t="s">
        <v>43</v>
      </c>
      <c r="C16" s="1" t="s">
        <v>43</v>
      </c>
      <c r="D16" s="1" t="s">
        <v>43</v>
      </c>
      <c r="E16" t="s">
        <v>73</v>
      </c>
      <c r="F16" s="1" t="s">
        <v>74</v>
      </c>
      <c r="G16" s="1" t="str">
        <f t="shared" si="0"/>
        <v>607070 - Achat mat.rvte stock</v>
      </c>
      <c r="H16" s="7">
        <v>260</v>
      </c>
      <c r="I16" s="7">
        <v>0</v>
      </c>
      <c r="J16" s="7">
        <v>517</v>
      </c>
      <c r="K16" s="1" t="s">
        <v>25</v>
      </c>
      <c r="L16" s="7">
        <v>517</v>
      </c>
      <c r="M16" s="7">
        <v>0</v>
      </c>
      <c r="N16" s="7">
        <v>777</v>
      </c>
      <c r="O16" s="1" t="s">
        <v>25</v>
      </c>
      <c r="P16" s="7">
        <v>777</v>
      </c>
      <c r="Q16" s="7">
        <v>0</v>
      </c>
      <c r="R16" s="7" t="s">
        <v>96</v>
      </c>
      <c r="S16" s="30" t="s">
        <v>97</v>
      </c>
      <c r="T16" t="s">
        <v>46</v>
      </c>
      <c r="U16" t="s">
        <v>47</v>
      </c>
      <c r="V16" t="s">
        <v>48</v>
      </c>
      <c r="W16" t="s">
        <v>49</v>
      </c>
      <c r="X16" t="s">
        <v>50</v>
      </c>
      <c r="Y16"/>
    </row>
    <row r="17" spans="1:25" x14ac:dyDescent="0.25">
      <c r="A17" s="12" t="s">
        <v>42</v>
      </c>
      <c r="B17" s="1" t="s">
        <v>43</v>
      </c>
      <c r="C17" s="1" t="s">
        <v>43</v>
      </c>
      <c r="D17" s="1" t="s">
        <v>43</v>
      </c>
      <c r="E17" t="s">
        <v>75</v>
      </c>
      <c r="F17" s="1" t="s">
        <v>76</v>
      </c>
      <c r="G17" s="1" t="str">
        <f t="shared" si="0"/>
        <v>607100 - Achat licences rvte</v>
      </c>
      <c r="H17" s="7">
        <v>94951.89</v>
      </c>
      <c r="I17" s="7">
        <v>0</v>
      </c>
      <c r="J17" s="7">
        <v>178951.89</v>
      </c>
      <c r="K17" s="1" t="s">
        <v>25</v>
      </c>
      <c r="L17" s="7">
        <v>178951.89</v>
      </c>
      <c r="M17" s="7">
        <v>0</v>
      </c>
      <c r="N17" s="7">
        <v>273903.78000000003</v>
      </c>
      <c r="O17" s="1" t="s">
        <v>25</v>
      </c>
      <c r="P17" s="7">
        <v>273903.78000000003</v>
      </c>
      <c r="Q17" s="7">
        <v>0</v>
      </c>
      <c r="R17" s="7" t="s">
        <v>96</v>
      </c>
      <c r="S17" s="30" t="s">
        <v>97</v>
      </c>
      <c r="T17" t="s">
        <v>46</v>
      </c>
      <c r="U17" t="s">
        <v>47</v>
      </c>
      <c r="V17" t="s">
        <v>48</v>
      </c>
      <c r="W17" t="s">
        <v>49</v>
      </c>
      <c r="X17" t="s">
        <v>50</v>
      </c>
      <c r="Y17"/>
    </row>
    <row r="18" spans="1:25" x14ac:dyDescent="0.25">
      <c r="A18" s="12" t="s">
        <v>42</v>
      </c>
      <c r="B18" s="1" t="s">
        <v>43</v>
      </c>
      <c r="C18" s="1" t="s">
        <v>43</v>
      </c>
      <c r="D18" s="1" t="s">
        <v>43</v>
      </c>
      <c r="E18" t="s">
        <v>77</v>
      </c>
      <c r="F18" s="1" t="s">
        <v>78</v>
      </c>
      <c r="G18" s="1" t="str">
        <f t="shared" si="0"/>
        <v>607200 - Frais acces. /achats</v>
      </c>
      <c r="H18" s="7">
        <v>710.14</v>
      </c>
      <c r="I18" s="7">
        <v>0</v>
      </c>
      <c r="J18" s="7">
        <v>1111.1400000000001</v>
      </c>
      <c r="K18" s="1" t="s">
        <v>25</v>
      </c>
      <c r="L18" s="7">
        <v>1111.1400000000001</v>
      </c>
      <c r="M18" s="7">
        <v>0</v>
      </c>
      <c r="N18" s="7">
        <v>1821.28</v>
      </c>
      <c r="O18" s="1" t="s">
        <v>25</v>
      </c>
      <c r="P18" s="7">
        <v>1821.28</v>
      </c>
      <c r="Q18" s="7">
        <v>0</v>
      </c>
      <c r="R18" s="7" t="s">
        <v>96</v>
      </c>
      <c r="S18" s="30" t="s">
        <v>97</v>
      </c>
      <c r="T18" t="s">
        <v>46</v>
      </c>
      <c r="U18" t="s">
        <v>47</v>
      </c>
      <c r="V18" t="s">
        <v>48</v>
      </c>
      <c r="W18" t="s">
        <v>49</v>
      </c>
      <c r="X18" t="s">
        <v>50</v>
      </c>
      <c r="Y18"/>
    </row>
    <row r="19" spans="1:25" x14ac:dyDescent="0.25">
      <c r="A19" s="12" t="s">
        <v>42</v>
      </c>
      <c r="B19" s="1" t="s">
        <v>43</v>
      </c>
      <c r="C19" s="1" t="s">
        <v>43</v>
      </c>
      <c r="D19" s="1" t="s">
        <v>43</v>
      </c>
      <c r="E19" t="s">
        <v>79</v>
      </c>
      <c r="F19" s="1" t="s">
        <v>78</v>
      </c>
      <c r="G19" s="1" t="str">
        <f t="shared" si="0"/>
        <v>608000 - Frais acces. /achats</v>
      </c>
      <c r="H19" s="7">
        <v>611.66999999999996</v>
      </c>
      <c r="I19" s="7">
        <v>0</v>
      </c>
      <c r="J19" s="7">
        <v>1634.67</v>
      </c>
      <c r="K19" s="1" t="s">
        <v>25</v>
      </c>
      <c r="L19" s="7">
        <v>1634.67</v>
      </c>
      <c r="M19" s="7">
        <v>0</v>
      </c>
      <c r="N19" s="7">
        <v>2246.34</v>
      </c>
      <c r="O19" s="1" t="s">
        <v>25</v>
      </c>
      <c r="P19" s="7">
        <v>2246.34</v>
      </c>
      <c r="Q19" s="7">
        <v>0</v>
      </c>
      <c r="R19" s="7" t="s">
        <v>96</v>
      </c>
      <c r="S19" s="30" t="s">
        <v>97</v>
      </c>
      <c r="T19" t="s">
        <v>46</v>
      </c>
      <c r="U19" t="s">
        <v>47</v>
      </c>
      <c r="V19" t="s">
        <v>48</v>
      </c>
      <c r="W19" t="s">
        <v>49</v>
      </c>
      <c r="X19" t="s">
        <v>50</v>
      </c>
      <c r="Y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EBCO</vt:lpstr>
      <vt:lpstr>Donnees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pascal robert</cp:lastModifiedBy>
  <dcterms:created xsi:type="dcterms:W3CDTF">2014-10-10T13:20:55Z</dcterms:created>
  <dcterms:modified xsi:type="dcterms:W3CDTF">2018-07-04T08:44:15Z</dcterms:modified>
</cp:coreProperties>
</file>