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hidePivotFieldList="1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0558F34E-2D60-42DA-8EFB-8085AC3048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DT" sheetId="3" r:id="rId1"/>
    <sheet name="Donnees" sheetId="4" r:id="rId2"/>
  </sheets>
  <calcPr calcId="191029"/>
  <pivotCaches>
    <pivotCache cacheId="5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4" l="1"/>
  <c r="D1" i="4"/>
  <c r="C2" i="4"/>
  <c r="B2" i="4"/>
  <c r="B1" i="4"/>
  <c r="AK36" i="4" l="1"/>
  <c r="AH36" i="4"/>
  <c r="AE36" i="4"/>
  <c r="AK35" i="4"/>
  <c r="AH35" i="4"/>
  <c r="AE35" i="4"/>
  <c r="AK34" i="4"/>
  <c r="AH34" i="4"/>
  <c r="AE34" i="4"/>
  <c r="AK33" i="4"/>
  <c r="AH33" i="4"/>
  <c r="AE33" i="4"/>
  <c r="AK32" i="4"/>
  <c r="AH32" i="4"/>
  <c r="AE32" i="4"/>
  <c r="AK31" i="4"/>
  <c r="AH31" i="4"/>
  <c r="AE31" i="4"/>
  <c r="AK30" i="4"/>
  <c r="AH30" i="4"/>
  <c r="AE30" i="4"/>
  <c r="AK29" i="4"/>
  <c r="AH29" i="4"/>
  <c r="AE29" i="4"/>
  <c r="AK28" i="4"/>
  <c r="AH28" i="4"/>
  <c r="AE28" i="4"/>
  <c r="AK27" i="4"/>
  <c r="AH27" i="4"/>
  <c r="AE27" i="4"/>
  <c r="AK26" i="4"/>
  <c r="AH26" i="4"/>
  <c r="AE26" i="4"/>
  <c r="AK25" i="4"/>
  <c r="AH25" i="4"/>
  <c r="AE25" i="4"/>
  <c r="AK24" i="4"/>
  <c r="AH24" i="4"/>
  <c r="AE24" i="4"/>
  <c r="AK23" i="4"/>
  <c r="AH23" i="4"/>
  <c r="AE23" i="4"/>
  <c r="AK22" i="4"/>
  <c r="AH22" i="4"/>
  <c r="AE22" i="4"/>
  <c r="AK21" i="4"/>
  <c r="AH21" i="4"/>
  <c r="AE21" i="4"/>
  <c r="AK20" i="4"/>
  <c r="AH20" i="4"/>
  <c r="AE20" i="4"/>
  <c r="AK19" i="4"/>
  <c r="AH19" i="4"/>
  <c r="AE19" i="4"/>
  <c r="AK18" i="4"/>
  <c r="AH18" i="4"/>
  <c r="AE18" i="4"/>
  <c r="AK17" i="4"/>
  <c r="AH17" i="4"/>
  <c r="AE17" i="4"/>
  <c r="AK16" i="4"/>
  <c r="AH16" i="4"/>
  <c r="AE16" i="4"/>
  <c r="AK15" i="4"/>
  <c r="AH15" i="4"/>
  <c r="AE15" i="4"/>
  <c r="AK14" i="4"/>
  <c r="AH14" i="4"/>
  <c r="AE14" i="4"/>
  <c r="AK13" i="4"/>
  <c r="AH13" i="4"/>
  <c r="AE13" i="4"/>
  <c r="AK12" i="4"/>
  <c r="AH12" i="4"/>
  <c r="AE12" i="4"/>
  <c r="AK11" i="4"/>
  <c r="AH11" i="4"/>
  <c r="AE11" i="4"/>
  <c r="AK10" i="4"/>
  <c r="AH10" i="4"/>
  <c r="AE10" i="4"/>
  <c r="AK9" i="4"/>
  <c r="AH9" i="4"/>
  <c r="AE9" i="4"/>
  <c r="AK8" i="4"/>
  <c r="AH8" i="4"/>
  <c r="AE8" i="4"/>
  <c r="AK7" i="4"/>
  <c r="AH7" i="4"/>
  <c r="AE7" i="4"/>
  <c r="AK6" i="4"/>
  <c r="AH6" i="4"/>
  <c r="AE6" i="4"/>
  <c r="AK5" i="4"/>
  <c r="AH5" i="4"/>
  <c r="AE5" i="4"/>
  <c r="AK4" i="4"/>
  <c r="AH4" i="4"/>
  <c r="AE4" i="4"/>
  <c r="M1" i="3" l="1"/>
  <c r="B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Pascal Robert</author>
  </authors>
  <commentList>
    <comment ref="A1" authorId="0" shapeId="0" xr:uid="{FEDFDC38-0E8B-4BD5-99FE-433D5469E85F}">
      <text>
        <r>
          <rPr>
            <sz val="9"/>
            <color indexed="81"/>
            <rFont val="Courier New"/>
            <family val="3"/>
          </rPr>
          <t>!  ++CRT H4_01 - D1.000 - BFR - 20.03.18 - Création
!  ++MAJ J3_01 - D1.001 - PR  - 07.11.24 - Ajout pays et adresse 4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<sst xmlns="http://schemas.openxmlformats.org/spreadsheetml/2006/main" count="1384" uniqueCount="173">
  <si>
    <t>Etablissement</t>
  </si>
  <si>
    <t>Totalisation 1</t>
  </si>
  <si>
    <t>Totalisation 2</t>
  </si>
  <si>
    <t>Totalisation 3</t>
  </si>
  <si>
    <t>Régime</t>
  </si>
  <si>
    <t>Taux de TVA</t>
  </si>
  <si>
    <t>Tiers MVT ou Journal</t>
  </si>
  <si>
    <t>Pièce de règlement</t>
  </si>
  <si>
    <t>Pièce ou Ecriture</t>
  </si>
  <si>
    <t>Date d'émission ou comptable</t>
  </si>
  <si>
    <t>Date de fait générateur</t>
  </si>
  <si>
    <t>Montant HT</t>
  </si>
  <si>
    <t>Montant de TVA</t>
  </si>
  <si>
    <t>Montant TTC</t>
  </si>
  <si>
    <t>Base HT</t>
  </si>
  <si>
    <t>Adresse de tiers nom complet</t>
  </si>
  <si>
    <t>Adresse 1ère ligne</t>
  </si>
  <si>
    <t>Adresse 2ème ligne</t>
  </si>
  <si>
    <t>Adresse 3ème ligne</t>
  </si>
  <si>
    <t>Code postal</t>
  </si>
  <si>
    <t>Ville</t>
  </si>
  <si>
    <t>Mode de TVA</t>
  </si>
  <si>
    <t>Code de TVA</t>
  </si>
  <si>
    <t>Genre de TVA</t>
  </si>
  <si>
    <t>Libellé de totalisation 1</t>
  </si>
  <si>
    <t>Libellé de totalisation 3</t>
  </si>
  <si>
    <t>Libellé de totalisation 2</t>
  </si>
  <si>
    <t>Total général</t>
  </si>
  <si>
    <t>Étiquettes de lignes</t>
  </si>
  <si>
    <t>Totalisation et libellé 1</t>
  </si>
  <si>
    <t>Totalisation et libellé 2</t>
  </si>
  <si>
    <t>Totalisation et libellé 3</t>
  </si>
  <si>
    <t>Valeurs</t>
  </si>
  <si>
    <t>Regime</t>
  </si>
  <si>
    <t>adresse de tiers nom réduit</t>
  </si>
  <si>
    <t>Job</t>
  </si>
  <si>
    <t>User</t>
  </si>
  <si>
    <t>Date Lancement</t>
  </si>
  <si>
    <t>Période Fin</t>
  </si>
  <si>
    <t>Période Début</t>
  </si>
  <si>
    <t>Utilisateur :</t>
  </si>
  <si>
    <t>Date de lancement :</t>
  </si>
  <si>
    <t>job :</t>
  </si>
  <si>
    <t>periode :</t>
  </si>
  <si>
    <t>Date comptable de la facture</t>
  </si>
  <si>
    <t>Date d'émission de la facture</t>
  </si>
  <si>
    <t>Numéro de pièce de la facture</t>
  </si>
  <si>
    <t>Numéro de pièce de paiement</t>
  </si>
  <si>
    <t>Référence externe de la facture</t>
  </si>
  <si>
    <t>Somme de Montant HT</t>
  </si>
  <si>
    <t>Somme de Montant de TVA</t>
  </si>
  <si>
    <t>Somme de Montant TTC</t>
  </si>
  <si>
    <t>Somme de Base HT</t>
  </si>
  <si>
    <t>Date comptable du paiement</t>
  </si>
  <si>
    <t>Tiers ou Journal</t>
  </si>
  <si>
    <t>Adresse 4ème ligne</t>
  </si>
  <si>
    <t>Pays</t>
  </si>
  <si>
    <t>D</t>
  </si>
  <si>
    <t>20,00</t>
  </si>
  <si>
    <t>1505</t>
  </si>
  <si>
    <t/>
  </si>
  <si>
    <t>FR</t>
  </si>
  <si>
    <t>IND</t>
  </si>
  <si>
    <t>Déductible</t>
  </si>
  <si>
    <t>PR</t>
  </si>
  <si>
    <t>1501</t>
  </si>
  <si>
    <t>15000</t>
  </si>
  <si>
    <t>P0</t>
  </si>
  <si>
    <t>10,00</t>
  </si>
  <si>
    <t>C</t>
  </si>
  <si>
    <t>Collectée</t>
  </si>
  <si>
    <t>PI</t>
  </si>
  <si>
    <t>E</t>
  </si>
  <si>
    <t>D - Déductible</t>
  </si>
  <si>
    <t>C - Collectée</t>
  </si>
  <si>
    <t>FC20000474</t>
  </si>
  <si>
    <t>23-03-2018</t>
  </si>
  <si>
    <t>PFX0002450</t>
  </si>
  <si>
    <t>Papéterie DUPIN</t>
  </si>
  <si>
    <t>BP 360</t>
  </si>
  <si>
    <t>cedex 2</t>
  </si>
  <si>
    <t>1002</t>
  </si>
  <si>
    <t>LAUSANNE</t>
  </si>
  <si>
    <t>5100</t>
  </si>
  <si>
    <t>Qualiac</t>
  </si>
  <si>
    <t>Encaissement 20%</t>
  </si>
  <si>
    <t>388556</t>
  </si>
  <si>
    <t>28-03-2018</t>
  </si>
  <si>
    <t>01-01-2018</t>
  </si>
  <si>
    <t>31-12-2018</t>
  </si>
  <si>
    <t>FF10002596</t>
  </si>
  <si>
    <t>C0036588</t>
  </si>
  <si>
    <t>01-02-2018</t>
  </si>
  <si>
    <t>PFX0002389</t>
  </si>
  <si>
    <t>28-02-2018</t>
  </si>
  <si>
    <t>15, Bd Leclerq</t>
  </si>
  <si>
    <t>Batiment 4</t>
  </si>
  <si>
    <t>15230</t>
  </si>
  <si>
    <t>PIERREFORT</t>
  </si>
  <si>
    <t>FC20000456</t>
  </si>
  <si>
    <t>C0036437</t>
  </si>
  <si>
    <t>08-02-2018</t>
  </si>
  <si>
    <t>5101</t>
  </si>
  <si>
    <t>Débit 20% cpt att.</t>
  </si>
  <si>
    <t>FC20000458</t>
  </si>
  <si>
    <t>C0036438</t>
  </si>
  <si>
    <t>FC20000460</t>
  </si>
  <si>
    <t>C0036440</t>
  </si>
  <si>
    <t>FC20000461</t>
  </si>
  <si>
    <t>C0036442</t>
  </si>
  <si>
    <t>FC20000462</t>
  </si>
  <si>
    <t>C0035616</t>
  </si>
  <si>
    <t>16-02-2018</t>
  </si>
  <si>
    <t>FF10002577</t>
  </si>
  <si>
    <t>ACHAT</t>
  </si>
  <si>
    <t>15-03-2018</t>
  </si>
  <si>
    <t>ISA</t>
  </si>
  <si>
    <t>OD00000143</t>
  </si>
  <si>
    <t>OD</t>
  </si>
  <si>
    <t>ISA - Sté B</t>
  </si>
  <si>
    <t>6-8, rue de l'yser</t>
  </si>
  <si>
    <t>Aurillac</t>
  </si>
  <si>
    <t>OD00000147</t>
  </si>
  <si>
    <t>OD00000149</t>
  </si>
  <si>
    <t>OD00000152</t>
  </si>
  <si>
    <t>OD00000233</t>
  </si>
  <si>
    <t>12-03-2018</t>
  </si>
  <si>
    <t>5105</t>
  </si>
  <si>
    <t>Débit 20% sans cpt</t>
  </si>
  <si>
    <t>5110</t>
  </si>
  <si>
    <t>Encaissement 10%</t>
  </si>
  <si>
    <t>FF10002619</t>
  </si>
  <si>
    <t>C0036707</t>
  </si>
  <si>
    <t>05-03-2018</t>
  </si>
  <si>
    <t>PFX0002430</t>
  </si>
  <si>
    <t>5203</t>
  </si>
  <si>
    <t>Enc 20 intra</t>
  </si>
  <si>
    <t>FF10002528</t>
  </si>
  <si>
    <t>03-01-2018</t>
  </si>
  <si>
    <t>PFX0002273</t>
  </si>
  <si>
    <t>FF10002595</t>
  </si>
  <si>
    <t>C0036256</t>
  </si>
  <si>
    <t>PFX0002388</t>
  </si>
  <si>
    <t>FF10002554</t>
  </si>
  <si>
    <t>05-02-2018</t>
  </si>
  <si>
    <t>FF10002568</t>
  </si>
  <si>
    <t>20-02-2018</t>
  </si>
  <si>
    <t>FF10002578</t>
  </si>
  <si>
    <t>21-02-2018</t>
  </si>
  <si>
    <t>Papéterie Delprat</t>
  </si>
  <si>
    <t>Ligne 1</t>
  </si>
  <si>
    <t>40, rue de Gerlandssssssssssssss</t>
  </si>
  <si>
    <t>e</t>
  </si>
  <si>
    <t>69060</t>
  </si>
  <si>
    <t>LYON CEDEX 06</t>
  </si>
  <si>
    <t>FF10002633</t>
  </si>
  <si>
    <t>09-03-2018</t>
  </si>
  <si>
    <t>FF10002637</t>
  </si>
  <si>
    <t>FF10002644</t>
  </si>
  <si>
    <t>16-03-2018</t>
  </si>
  <si>
    <t>OD00000239</t>
  </si>
  <si>
    <t>FF10002618</t>
  </si>
  <si>
    <t>5103</t>
  </si>
  <si>
    <t>Débit 20% prorata P0</t>
  </si>
  <si>
    <t>CH</t>
  </si>
  <si>
    <t>Route de Romanel 10</t>
  </si>
  <si>
    <t>IND - Qualiac</t>
  </si>
  <si>
    <t>5100 - Encaissement 20%</t>
  </si>
  <si>
    <t>5101 - Débit 20% cpt att.</t>
  </si>
  <si>
    <t>5105 - Débit 20% sans cpt</t>
  </si>
  <si>
    <t>5110 - Encaissement 10%</t>
  </si>
  <si>
    <t>5203 - Enc 20 intra</t>
  </si>
  <si>
    <t>5103 - Débit 20% prorata P0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</si>
</sst>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sz val="9"/>
      <color indexed="8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3" borderId="2" xfId="0" applyFill="1" applyBorder="1"/>
    <xf numFmtId="2" fontId="1" fillId="3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2" fontId="0" fillId="0" borderId="0" xfId="0" applyNumberFormat="1"/>
    <xf numFmtId="0" fontId="0" fillId="4" borderId="0" xfId="0" applyFill="1" applyAlignment="1">
      <alignment horizontal="left"/>
    </xf>
    <xf numFmtId="0" fontId="0" fillId="4" borderId="0" xfId="0" applyFill="1"/>
    <xf numFmtId="0" fontId="0" fillId="5" borderId="0" xfId="0" applyFill="1" applyAlignment="1">
      <alignment horizontal="left"/>
    </xf>
    <xf numFmtId="4" fontId="0" fillId="0" borderId="0" xfId="0" applyNumberFormat="1" applyAlignment="1">
      <alignment horizontal="right" inden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 applyAlignment="1">
      <alignment horizontal="right"/>
    </xf>
    <xf numFmtId="0" fontId="1" fillId="0" borderId="0" xfId="0" applyFont="1" applyBorder="1" applyAlignment="1">
      <alignment horizontal="center"/>
    </xf>
    <xf numFmtId="0" fontId="2" fillId="4" borderId="0" xfId="0" applyFont="1" applyFill="1" applyAlignment="1">
      <alignment horizontal="left"/>
    </xf>
  </cellXfs>
  <cellStyles count="1">
    <cellStyle name="Normal" xfId="0" builtinId="0" customBuiltin="1"/>
  </cellStyles>
  <dxfs count="111"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alignment horizontal="right" inden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right style="medium">
          <color auto="1"/>
        </right>
        <vertical/>
        <horizontal style="hair">
          <color auto="1"/>
        </horizontal>
      </border>
    </dxf>
    <dxf>
      <font>
        <b/>
        <i val="0"/>
      </font>
      <fill>
        <patternFill>
          <fgColor auto="1"/>
          <bgColor theme="0" tint="-0.1499679555650502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/>
          </stop>
        </gradient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ADT final" table="0" count="15" xr9:uid="{00000000-0011-0000-FFFF-FFFF00000000}">
      <tableStyleElement type="wholeTable" dxfId="110"/>
      <tableStyleElement type="totalRow" dxfId="109"/>
      <tableStyleElement type="firstColumn" dxfId="108"/>
      <tableStyleElement type="firstSubtotalColumn" dxfId="107"/>
      <tableStyleElement type="secondSubtotalColumn" dxfId="106"/>
      <tableStyleElement type="thirdSubtotalColumn" dxfId="105"/>
      <tableStyleElement type="firstSubtotalRow" dxfId="104"/>
      <tableStyleElement type="secondSubtotalRow" dxfId="103"/>
      <tableStyleElement type="thirdSubtotalRow" dxfId="102"/>
      <tableStyleElement type="firstColumnSubheading" dxfId="101"/>
      <tableStyleElement type="secondColumnSubheading" dxfId="100"/>
      <tableStyleElement type="thirdColumnSubheading" dxfId="99"/>
      <tableStyleElement type="firstRowSubheading" dxfId="98"/>
      <tableStyleElement type="secondRowSubheading" dxfId="97"/>
      <tableStyleElement type="thirdRowSubheading" dxfId="9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ascal Robert" refreshedDate="45604.608359027778" createdVersion="5" refreshedVersion="8" minRefreshableVersion="3" recordCount="126" xr:uid="{00000000-000A-0000-FFFF-FFFF0C000000}">
  <cacheSource type="worksheet">
    <worksheetSource ref="A3:AP999989" sheet="Donnees"/>
  </cacheSource>
  <cacheFields count="42">
    <cacheField name="Regime" numFmtId="0">
      <sharedItems containsBlank="1" count="5">
        <s v="E"/>
        <s v="D"/>
        <m/>
        <s v="L" u="1"/>
        <s v=" " u="1"/>
      </sharedItems>
    </cacheField>
    <cacheField name="Taux de TVA" numFmtId="0">
      <sharedItems containsBlank="1" count="5">
        <s v="20,00"/>
        <s v="10,00"/>
        <m/>
        <s v="19,60" u="1"/>
        <s v=" " u="1"/>
      </sharedItems>
    </cacheField>
    <cacheField name="Tiers MVT ou Journal" numFmtId="0">
      <sharedItems containsBlank="1" count="8">
        <s v="1505"/>
        <s v="ISA"/>
        <s v="1501"/>
        <m/>
        <s v="1201" u="1"/>
        <s v="GECAP" u="1"/>
        <s v="VIG" u="1"/>
        <s v=" " u="1"/>
      </sharedItems>
    </cacheField>
    <cacheField name="Numéro de pièce de la facture" numFmtId="0">
      <sharedItems containsBlank="1" count="90">
        <s v="FC20000474"/>
        <s v="FF10002596"/>
        <s v="FC20000456"/>
        <s v="FC20000458"/>
        <s v="FC20000460"/>
        <s v="FC20000461"/>
        <s v="FC20000462"/>
        <s v="FF10002577"/>
        <s v="OD00000143"/>
        <s v="OD00000147"/>
        <s v="OD00000149"/>
        <s v="OD00000152"/>
        <s v="OD00000233"/>
        <s v="FF10002619"/>
        <s v="FF10002528"/>
        <s v="FF10002595"/>
        <s v="FF10002554"/>
        <s v="FF10002568"/>
        <s v="FF10002578"/>
        <s v="FF10002633"/>
        <s v="FF10002637"/>
        <s v="FF10002644"/>
        <s v="OD00000239"/>
        <s v="FF10002618"/>
        <m/>
        <s v="FF08002329" u="1"/>
        <s v="FF08002378" u="1"/>
        <s v="FF08002379" u="1"/>
        <s v="FF08002403" u="1"/>
        <s v="OD16002390" u="1"/>
        <s v="OD16002393" u="1"/>
        <s v="OD16002359" u="1"/>
        <s v="OD16002360" u="1"/>
        <s v="OD16002362" u="1"/>
        <s v="OD16002449" u="1"/>
        <s v="9907417" u="1"/>
        <s v="9907418" u="1"/>
        <s v="OD16002454" u="1"/>
        <s v="FC10002215" u="1"/>
        <s v="FF08002788" u="1"/>
        <s v="9907649" u="1"/>
        <s v="FF08002799" u="1"/>
        <s v="FF08002800" u="1"/>
        <s v="FF08002802" u="1"/>
        <s v="FF08002801" u="1"/>
        <s v="FF08002803" u="1"/>
        <s v="FF08002790" u="1"/>
        <s v="FF08002791" u="1"/>
        <s v="FF08002792" u="1"/>
        <s v="FF08002793" u="1"/>
        <s v="FF08002796" u="1"/>
        <s v="FF08002797" u="1"/>
        <s v="FF08002804" u="1"/>
        <s v="FF08002805" u="1"/>
        <s v="FF08002806" u="1"/>
        <s v="FF08002807" u="1"/>
        <s v="9907668" u="1"/>
        <s v="9907669" u="1"/>
        <s v="9907672" u="1"/>
        <s v="9907673" u="1"/>
        <s v="9907674" u="1"/>
        <s v="9907675" u="1"/>
        <s v="9907676" u="1"/>
        <s v="9907677" u="1"/>
        <s v="9907679" u="1"/>
        <s v="9907680" u="1"/>
        <s v="9907681" u="1"/>
        <s v="9907682" u="1"/>
        <s v="9907683" u="1"/>
        <s v="9907685" u="1"/>
        <s v="9907686" u="1"/>
        <s v="9907687" u="1"/>
        <s v="FC10002220" u="1"/>
        <s v="FC10002227" u="1"/>
        <s v="FC10002229" u="1"/>
        <s v="FC10002231" u="1"/>
        <s v="FC10002233" u="1"/>
        <s v="FC10002240" u="1"/>
        <s v="FC10002246" u="1"/>
        <s v="FC10002248" u="1"/>
        <s v="FC10002250" u="1"/>
        <s v="FC10002252" u="1"/>
        <s v="FC10002254" u="1"/>
        <s v="FC10002262" u="1"/>
        <s v="FC10002270" u="1"/>
        <s v="FC10002275" u="1"/>
        <s v="FF08002808" u="1"/>
        <s v="FF08002810" u="1"/>
        <s v="FF08002811" u="1"/>
        <s v=" " u="1"/>
      </sharedItems>
    </cacheField>
    <cacheField name="Référence externe de la facture" numFmtId="0">
      <sharedItems containsBlank="1"/>
    </cacheField>
    <cacheField name="Date comptable de la facture" numFmtId="0">
      <sharedItems containsBlank="1"/>
    </cacheField>
    <cacheField name="Date d'émission de la facture" numFmtId="0">
      <sharedItems containsBlank="1"/>
    </cacheField>
    <cacheField name="Numéro de pièce de paiement" numFmtId="0">
      <sharedItems containsBlank="1" count="34">
        <s v="PFX0002450"/>
        <s v="PFX0002389"/>
        <s v=""/>
        <s v="PFX0002430"/>
        <s v="PFX0002273"/>
        <s v="PFX0002388"/>
        <m/>
        <s v="PF10000523" u="1"/>
        <s v="PF10000525" u="1"/>
        <s v="PF10000527" u="1"/>
        <s v="PF10000529" u="1"/>
        <s v="PF10000531" u="1"/>
        <s v="PF10000533" u="1"/>
        <s v="PF10000535" u="1"/>
        <s v="PF10000537" u="1"/>
        <s v="PF10000569" u="1"/>
        <s v="PF10000539" u="1"/>
        <s v="PF10000541" u="1"/>
        <s v="PF10000543" u="1"/>
        <s v="PF10000545" u="1"/>
        <s v="PF10000547" u="1"/>
        <s v="PF10000549" u="1"/>
        <s v="PF10000551" u="1"/>
        <s v="PF10000553" u="1"/>
        <s v="PF10000555" u="1"/>
        <s v="FF08002794" u="1"/>
        <s v="PF10000557" u="1"/>
        <s v="PF10000559" u="1"/>
        <s v="PF10000561" u="1"/>
        <s v="PF10000563" u="1"/>
        <s v="PF10000565" u="1"/>
        <s v="FF08002805" u="1"/>
        <s v="PF10000567" u="1"/>
        <s v=" " u="1"/>
      </sharedItems>
    </cacheField>
    <cacheField name="Date comptable du paiement" numFmtId="0">
      <sharedItems containsBlank="1"/>
    </cacheField>
    <cacheField name="Date d'émission ou comptable" numFmtId="0">
      <sharedItems containsBlank="1" count="29">
        <s v="23-03-2018"/>
        <s v="01-02-2018"/>
        <s v="08-02-2018"/>
        <s v="16-02-2018"/>
        <s v="15-03-2018"/>
        <s v="12-03-2018"/>
        <s v="05-03-2018"/>
        <s v="03-01-2018"/>
        <s v="05-02-2018"/>
        <s v="20-02-2018"/>
        <s v="21-02-2018"/>
        <s v="09-03-2018"/>
        <s v="16-03-2018"/>
        <m/>
        <s v="03-01-2024" u="1"/>
        <s v="25-01-2024" u="1"/>
        <s v="31-01-2024" u="1"/>
        <s v="23-01-2024" u="1"/>
        <s v="23-04-2024" u="1"/>
        <s v="16-04-2024" u="1"/>
        <s v="30-04-2024" u="1"/>
        <s v="14-10-2024" u="1"/>
        <s v="07-10-2024" u="1"/>
        <s v="15-10-2024" u="1"/>
        <s v="10-10-2024" u="1"/>
        <s v="11-10-2024" u="1"/>
        <s v="17-10-2024" u="1"/>
        <s v="16-10-2024" u="1"/>
        <s v=" " u="1"/>
      </sharedItems>
    </cacheField>
    <cacheField name="Date de fait générateur" numFmtId="0">
      <sharedItems containsBlank="1" count="20">
        <s v="23-03-2018"/>
        <s v="28-02-2018"/>
        <s v="15-03-2018"/>
        <s v="12-03-2018"/>
        <s v="05-03-2018"/>
        <s v="03-01-2018"/>
        <s v="09-03-2018"/>
        <s v="16-03-2018"/>
        <m/>
        <s v="01-10-2024" u="1"/>
        <s v="14-10-2024" u="1"/>
        <s v="07-10-2024" u="1"/>
        <s v="15-10-2024" u="1"/>
        <s v="25-10-2024" u="1"/>
        <s v="08-10-2024" u="1"/>
        <s v="10-10-2024" u="1"/>
        <s v="11-10-2024" u="1"/>
        <s v="17-10-2024" u="1"/>
        <s v="16-10-2024" u="1"/>
        <s v=" " u="1"/>
      </sharedItems>
    </cacheField>
    <cacheField name="Montant HT" numFmtId="0">
      <sharedItems containsString="0" containsBlank="1" containsNumber="1" minValue="-1000" maxValue="4152"/>
    </cacheField>
    <cacheField name="Montant de TVA" numFmtId="0">
      <sharedItems containsString="0" containsBlank="1" containsNumber="1" minValue="-200" maxValue="830.4"/>
    </cacheField>
    <cacheField name="Montant TTC" numFmtId="0">
      <sharedItems containsString="0" containsBlank="1" containsNumber="1" minValue="-1000" maxValue="4982.3999999999996"/>
    </cacheField>
    <cacheField name="Base HT" numFmtId="0">
      <sharedItems containsString="0" containsBlank="1" containsNumber="1" minValue="-1000" maxValue="4152"/>
    </cacheField>
    <cacheField name="Adresse de tiers nom complet" numFmtId="0">
      <sharedItems containsBlank="1"/>
    </cacheField>
    <cacheField name="adresse de tiers nom réduit" numFmtId="0">
      <sharedItems containsBlank="1"/>
    </cacheField>
    <cacheField name="Adresse 1ère ligne" numFmtId="0">
      <sharedItems containsBlank="1"/>
    </cacheField>
    <cacheField name="Adresse 2ème ligne" numFmtId="0">
      <sharedItems containsBlank="1"/>
    </cacheField>
    <cacheField name="Adresse 3ème ligne" numFmtId="0">
      <sharedItems containsBlank="1"/>
    </cacheField>
    <cacheField name="Adresse 4ème ligne" numFmtId="0">
      <sharedItems containsNonDate="0" containsString="0" containsBlank="1"/>
    </cacheField>
    <cacheField name="Code postal" numFmtId="0">
      <sharedItems containsBlank="1"/>
    </cacheField>
    <cacheField name="Ville" numFmtId="0">
      <sharedItems containsBlank="1"/>
    </cacheField>
    <cacheField name="Pays" numFmtId="0">
      <sharedItems containsBlank="1"/>
    </cacheField>
    <cacheField name="Mode de TVA" numFmtId="0">
      <sharedItems containsBlank="1"/>
    </cacheField>
    <cacheField name="Code de TVA" numFmtId="0">
      <sharedItems containsBlank="1"/>
    </cacheField>
    <cacheField name="Genre de TVA" numFmtId="0">
      <sharedItems containsBlank="1"/>
    </cacheField>
    <cacheField name="Etablissement" numFmtId="0">
      <sharedItems containsBlank="1"/>
    </cacheField>
    <cacheField name="Totalisation 1" numFmtId="0">
      <sharedItems containsBlank="1"/>
    </cacheField>
    <cacheField name="Libellé de totalisation 1" numFmtId="0">
      <sharedItems containsBlank="1"/>
    </cacheField>
    <cacheField name="Totalisation et libellé 1" numFmtId="0">
      <sharedItems containsBlank="1" count="6">
        <s v="IND - Qualiac"/>
        <m/>
        <s v="202401 - 01-2024" u="1"/>
        <s v="202404 - 04-2024" u="1"/>
        <s v="202410 - 10-2024" u="1"/>
        <s v="  -  " u="1"/>
      </sharedItems>
    </cacheField>
    <cacheField name="Totalisation 2" numFmtId="0">
      <sharedItems containsBlank="1"/>
    </cacheField>
    <cacheField name="Libellé de totalisation 2" numFmtId="0">
      <sharedItems containsBlank="1"/>
    </cacheField>
    <cacheField name="Totalisation et libellé 2" numFmtId="0">
      <sharedItems containsBlank="1" count="14">
        <s v="C - Collectée"/>
        <s v="D - Déductible"/>
        <m/>
        <s v="1020 - Débit 20 %" u="1"/>
        <s v="1700 - Normal 20%" u="1"/>
        <s v="14AA - tva 20" u="1"/>
        <s v="1010 - tva 10" u="1"/>
        <s v="14A2 - tva 20" u="1"/>
        <s v="1702 - Déb20 acq intracom" u="1"/>
        <s v="2112 - Prorata_intra" u="1"/>
        <s v="2700 - Normal 20%" u="1"/>
        <s v="NI0 - Test intra+ prorata" u="1"/>
        <s v="NIP2 - Test intra+ prorata" u="1"/>
        <s v="  -  " u="1"/>
      </sharedItems>
    </cacheField>
    <cacheField name="Totalisation 3" numFmtId="0">
      <sharedItems containsBlank="1"/>
    </cacheField>
    <cacheField name="Libellé de totalisation 3" numFmtId="0">
      <sharedItems containsBlank="1"/>
    </cacheField>
    <cacheField name="Totalisation et libellé 3" numFmtId="0">
      <sharedItems containsBlank="1" count="10">
        <s v="5100 - Encaissement 20%"/>
        <s v="5101 - Débit 20% cpt att."/>
        <s v="5105 - Débit 20% sans cpt"/>
        <s v="5110 - Encaissement 10%"/>
        <s v="5203 - Enc 20 intra"/>
        <s v="5103 - Débit 20% prorata P0"/>
        <m/>
        <s v="D - Déductible" u="1"/>
        <s v="C - Collectée" u="1"/>
        <s v="  -  " u="1"/>
      </sharedItems>
    </cacheField>
    <cacheField name="Job" numFmtId="0">
      <sharedItems containsBlank="1"/>
    </cacheField>
    <cacheField name="User" numFmtId="0">
      <sharedItems containsBlank="1"/>
    </cacheField>
    <cacheField name="Date Lancement" numFmtId="0">
      <sharedItems containsBlank="1"/>
    </cacheField>
    <cacheField name="Période Début" numFmtId="0">
      <sharedItems containsBlank="1"/>
    </cacheField>
    <cacheField name="Période Fi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x v="0"/>
    <x v="0"/>
    <s v=""/>
    <s v="23-03-2018"/>
    <s v=""/>
    <x v="0"/>
    <s v="23-03-2018"/>
    <x v="0"/>
    <x v="0"/>
    <n v="-153.05000000000001"/>
    <n v="-30.61"/>
    <n v="-183.66"/>
    <n v="-153.05000000000001"/>
    <s v="Papéterie DUPIN"/>
    <s v="Papéterie DUPIN"/>
    <s v="Route de Romanel 10"/>
    <s v="BP 360"/>
    <s v="cedex 2"/>
    <m/>
    <s v="1002"/>
    <s v="LAUSANNE"/>
    <s v="CH"/>
    <s v="D"/>
    <s v="5100"/>
    <s v=""/>
    <s v="IND"/>
    <s v="IND"/>
    <s v="Qualiac"/>
    <x v="0"/>
    <s v="C"/>
    <s v="Collectée"/>
    <x v="0"/>
    <s v="5100"/>
    <s v="Encaissement 20%"/>
    <x v="0"/>
    <s v="388556"/>
    <s v="PR"/>
    <s v="28-03-2018"/>
    <s v="01-01-2018"/>
    <s v="31-12-2018"/>
  </r>
  <r>
    <x v="0"/>
    <x v="0"/>
    <x v="0"/>
    <x v="1"/>
    <s v="C0036588"/>
    <s v="01-02-2018"/>
    <s v=""/>
    <x v="1"/>
    <s v="01-02-2018"/>
    <x v="1"/>
    <x v="1"/>
    <n v="-166.67"/>
    <n v="-33.33"/>
    <n v="-200"/>
    <n v="-166.67"/>
    <s v="Papéterie DUPIN"/>
    <s v="Papéterie DUPIN"/>
    <s v="15, Bd Leclerq"/>
    <s v="Batiment 4"/>
    <s v=""/>
    <m/>
    <s v="15230"/>
    <s v="PIERREFORT"/>
    <s v="FR"/>
    <s v="D"/>
    <s v="5100"/>
    <s v=""/>
    <s v="IND"/>
    <s v="IND"/>
    <s v="Qualiac"/>
    <x v="0"/>
    <s v="C"/>
    <s v="Collectée"/>
    <x v="0"/>
    <s v="5100"/>
    <s v="Encaissement 20%"/>
    <x v="0"/>
    <s v="388556"/>
    <s v="PR"/>
    <s v="28-03-2018"/>
    <s v="01-01-2018"/>
    <s v="31-12-2018"/>
  </r>
  <r>
    <x v="1"/>
    <x v="0"/>
    <x v="0"/>
    <x v="2"/>
    <s v="C0036437"/>
    <s v="08-02-2018"/>
    <s v=""/>
    <x v="2"/>
    <m/>
    <x v="2"/>
    <x v="1"/>
    <n v="-500"/>
    <n v="-100"/>
    <n v="-600"/>
    <n v="-500"/>
    <s v="Papéterie DUPIN"/>
    <s v="Papéterie DUPIN"/>
    <s v="Route de Romanel 10"/>
    <s v="BP 360"/>
    <s v="cedex 2"/>
    <m/>
    <s v="1002"/>
    <s v="LAUSANNE"/>
    <s v="CH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3"/>
    <s v="C0036438"/>
    <s v="08-02-2018"/>
    <s v=""/>
    <x v="2"/>
    <m/>
    <x v="2"/>
    <x v="1"/>
    <n v="-500"/>
    <n v="-100"/>
    <n v="-600"/>
    <n v="-500"/>
    <s v="Papéterie DUPIN"/>
    <s v="Papéterie DUPIN"/>
    <s v="Route de Romanel 10"/>
    <s v="BP 360"/>
    <s v="cedex 2"/>
    <m/>
    <s v="1002"/>
    <s v="LAUSANNE"/>
    <s v="CH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4"/>
    <s v="C0036440"/>
    <s v="08-02-2018"/>
    <s v=""/>
    <x v="2"/>
    <m/>
    <x v="2"/>
    <x v="1"/>
    <n v="-500"/>
    <n v="-100"/>
    <n v="-600"/>
    <n v="-500"/>
    <s v="Papéterie DUPIN"/>
    <s v="Papéterie DUPIN"/>
    <s v="Route de Romanel 10"/>
    <s v="BP 360"/>
    <s v="cedex 2"/>
    <m/>
    <s v="1002"/>
    <s v="LAUSANNE"/>
    <s v="CH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5"/>
    <s v="C0036442"/>
    <s v="08-02-2018"/>
    <s v=""/>
    <x v="2"/>
    <m/>
    <x v="2"/>
    <x v="1"/>
    <n v="-500"/>
    <n v="-100"/>
    <n v="-600"/>
    <n v="-500"/>
    <s v="Papéterie DUPIN"/>
    <s v="Papéterie DUPIN"/>
    <s v="Route de Romanel 10"/>
    <s v="BP 360"/>
    <s v="cedex 2"/>
    <m/>
    <s v="1002"/>
    <s v="LAUSANNE"/>
    <s v="CH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6"/>
    <s v="C0035616"/>
    <s v="16-02-2018"/>
    <s v=""/>
    <x v="2"/>
    <m/>
    <x v="3"/>
    <x v="1"/>
    <n v="140"/>
    <n v="28"/>
    <n v="168"/>
    <n v="140"/>
    <s v="Papéterie DUPIN"/>
    <s v="Papéterie DUPIN"/>
    <s v="Route de Romanel 10"/>
    <s v="BP 360"/>
    <s v="cedex 2"/>
    <m/>
    <s v="1002"/>
    <s v="LAUSANNE"/>
    <s v="CH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7"/>
    <s v="ACHAT"/>
    <s v="15-03-2018"/>
    <s v=""/>
    <x v="2"/>
    <m/>
    <x v="4"/>
    <x v="2"/>
    <n v="-1.08"/>
    <n v="-0.21"/>
    <n v="-1.29"/>
    <n v="-1.08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1"/>
    <x v="8"/>
    <s v="OD"/>
    <s v="15-03-2018"/>
    <s v=""/>
    <x v="2"/>
    <m/>
    <x v="4"/>
    <x v="2"/>
    <n v="-4"/>
    <n v="-0.8"/>
    <n v="-4.8"/>
    <n v="-4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9"/>
    <s v="OD"/>
    <s v="15-03-2018"/>
    <s v=""/>
    <x v="2"/>
    <m/>
    <x v="4"/>
    <x v="2"/>
    <n v="-108"/>
    <n v="-21.6"/>
    <n v="-129.6"/>
    <n v="-108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10"/>
    <s v="OD"/>
    <s v="15-03-2018"/>
    <s v=""/>
    <x v="2"/>
    <m/>
    <x v="4"/>
    <x v="2"/>
    <n v="-3.52"/>
    <n v="-0.7"/>
    <n v="-4.22"/>
    <n v="-3.52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1"/>
    <x v="11"/>
    <s v="OD"/>
    <s v="15-03-2018"/>
    <s v=""/>
    <x v="2"/>
    <m/>
    <x v="4"/>
    <x v="2"/>
    <n v="-1.2"/>
    <n v="-0.24"/>
    <n v="-1.44"/>
    <n v="-1.2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1"/>
    <x v="12"/>
    <s v="OD"/>
    <s v="12-03-2018"/>
    <s v=""/>
    <x v="2"/>
    <m/>
    <x v="5"/>
    <x v="3"/>
    <n v="-31.29"/>
    <n v="-6.26"/>
    <n v="-37.549999999999997"/>
    <n v="-31.29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C"/>
    <s v="Collectée"/>
    <x v="0"/>
    <s v="5101"/>
    <s v="Débit 20% cpt att."/>
    <x v="1"/>
    <s v="388556"/>
    <s v="PR"/>
    <s v="28-03-2018"/>
    <s v="01-01-2018"/>
    <s v="31-12-2018"/>
  </r>
  <r>
    <x v="1"/>
    <x v="0"/>
    <x v="0"/>
    <x v="6"/>
    <s v="C0035616"/>
    <s v="16-02-2018"/>
    <s v=""/>
    <x v="2"/>
    <m/>
    <x v="3"/>
    <x v="1"/>
    <n v="150"/>
    <n v="30"/>
    <n v="180"/>
    <n v="150"/>
    <s v="Papéterie DUPIN"/>
    <s v="Papéterie DUPIN"/>
    <s v="Route de Romanel 10"/>
    <s v="BP 360"/>
    <s v="cedex 2"/>
    <m/>
    <s v="1002"/>
    <s v="LAUSANNE"/>
    <s v="CH"/>
    <s v="D"/>
    <s v="5105"/>
    <s v=""/>
    <s v="IND"/>
    <s v="IND"/>
    <s v="Qualiac"/>
    <x v="0"/>
    <s v="C"/>
    <s v="Collectée"/>
    <x v="0"/>
    <s v="5105"/>
    <s v="Débit 20% sans cpt"/>
    <x v="2"/>
    <s v="388556"/>
    <s v="PR"/>
    <s v="28-03-2018"/>
    <s v="01-01-2018"/>
    <s v="31-12-2018"/>
  </r>
  <r>
    <x v="0"/>
    <x v="1"/>
    <x v="0"/>
    <x v="0"/>
    <s v=""/>
    <s v="23-03-2018"/>
    <s v=""/>
    <x v="0"/>
    <s v="23-03-2018"/>
    <x v="0"/>
    <x v="0"/>
    <n v="-87.24"/>
    <n v="-8.74"/>
    <n v="-95.98"/>
    <n v="-87.24"/>
    <s v="Papéterie DUPIN"/>
    <s v="Papéterie DUPIN"/>
    <s v="Route de Romanel 10"/>
    <s v="BP 360"/>
    <s v="cedex 2"/>
    <m/>
    <s v="1002"/>
    <s v="LAUSANNE"/>
    <s v="CH"/>
    <s v="D"/>
    <s v="5110"/>
    <s v=""/>
    <s v="IND"/>
    <s v="IND"/>
    <s v="Qualiac"/>
    <x v="0"/>
    <s v="C"/>
    <s v="Collectée"/>
    <x v="0"/>
    <s v="5110"/>
    <s v="Encaissement 10%"/>
    <x v="3"/>
    <s v="388556"/>
    <s v="PR"/>
    <s v="28-03-2018"/>
    <s v="01-01-2018"/>
    <s v="31-12-2018"/>
  </r>
  <r>
    <x v="0"/>
    <x v="0"/>
    <x v="0"/>
    <x v="13"/>
    <s v="C0036707"/>
    <s v="05-03-2018"/>
    <s v=""/>
    <x v="3"/>
    <s v="05-03-2018"/>
    <x v="6"/>
    <x v="4"/>
    <n v="-1000"/>
    <n v="-200"/>
    <n v="-1000"/>
    <n v="-1000"/>
    <s v="Papéterie DUPIN"/>
    <s v="Papéterie DUPIN"/>
    <s v="Route de Romanel 10"/>
    <s v="BP 360"/>
    <s v="cedex 2"/>
    <m/>
    <s v="1002"/>
    <s v="LAUSANNE"/>
    <s v="CH"/>
    <s v="PI"/>
    <s v="5203"/>
    <s v=""/>
    <s v="IND"/>
    <s v="IND"/>
    <s v="Qualiac"/>
    <x v="0"/>
    <s v="C"/>
    <s v="Collectée"/>
    <x v="0"/>
    <s v="5203"/>
    <s v="Enc 20 intra"/>
    <x v="4"/>
    <s v="388556"/>
    <s v="PR"/>
    <s v="28-03-2018"/>
    <s v="01-01-2018"/>
    <s v="31-12-2018"/>
  </r>
  <r>
    <x v="0"/>
    <x v="0"/>
    <x v="0"/>
    <x v="14"/>
    <s v=""/>
    <s v="03-01-2018"/>
    <s v=""/>
    <x v="4"/>
    <s v="03-01-2018"/>
    <x v="7"/>
    <x v="5"/>
    <n v="400"/>
    <n v="80"/>
    <n v="480"/>
    <n v="400"/>
    <s v="Papéterie DUPIN"/>
    <s v="Papéterie DUPIN"/>
    <s v="Route de Romanel 10"/>
    <s v="BP 360"/>
    <s v="cedex 2"/>
    <m/>
    <s v="1002"/>
    <s v="LAUSANNE"/>
    <s v="CH"/>
    <s v="D"/>
    <s v="5100"/>
    <s v=""/>
    <s v="IND"/>
    <s v="IND"/>
    <s v="Qualiac"/>
    <x v="0"/>
    <s v="D"/>
    <s v="Déductible"/>
    <x v="1"/>
    <s v="5100"/>
    <s v="Encaissement 20%"/>
    <x v="0"/>
    <s v="388556"/>
    <s v="PR"/>
    <s v="28-03-2018"/>
    <s v="01-01-2018"/>
    <s v="31-12-2018"/>
  </r>
  <r>
    <x v="0"/>
    <x v="0"/>
    <x v="0"/>
    <x v="15"/>
    <s v="C0036256"/>
    <s v="01-02-2018"/>
    <s v=""/>
    <x v="5"/>
    <s v="01-02-2018"/>
    <x v="1"/>
    <x v="1"/>
    <n v="333.33"/>
    <n v="66.67"/>
    <n v="400"/>
    <n v="333.33"/>
    <s v="Papéterie DUPIN"/>
    <s v="Papéterie DUPIN"/>
    <s v="15, Bd Leclerq"/>
    <s v="Batiment 4"/>
    <s v=""/>
    <m/>
    <s v="15230"/>
    <s v="PIERREFORT"/>
    <s v="FR"/>
    <s v="D"/>
    <s v="5100"/>
    <s v=""/>
    <s v="IND"/>
    <s v="IND"/>
    <s v="Qualiac"/>
    <x v="0"/>
    <s v="D"/>
    <s v="Déductible"/>
    <x v="1"/>
    <s v="5100"/>
    <s v="Encaissement 20%"/>
    <x v="0"/>
    <s v="388556"/>
    <s v="PR"/>
    <s v="28-03-2018"/>
    <s v="01-01-2018"/>
    <s v="31-12-2018"/>
  </r>
  <r>
    <x v="1"/>
    <x v="0"/>
    <x v="0"/>
    <x v="16"/>
    <s v=""/>
    <s v="05-02-2018"/>
    <s v=""/>
    <x v="2"/>
    <m/>
    <x v="8"/>
    <x v="1"/>
    <n v="41"/>
    <n v="8.1999999999999993"/>
    <n v="49.2"/>
    <n v="41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17"/>
    <s v=""/>
    <s v="20-02-2018"/>
    <s v=""/>
    <x v="2"/>
    <m/>
    <x v="9"/>
    <x v="1"/>
    <n v="4152"/>
    <n v="830.4"/>
    <n v="4982.3999999999996"/>
    <n v="4152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7"/>
    <s v="ACHAT"/>
    <s v="15-03-2018"/>
    <s v=""/>
    <x v="2"/>
    <m/>
    <x v="4"/>
    <x v="2"/>
    <n v="27"/>
    <n v="5.4"/>
    <n v="32.4"/>
    <n v="27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2"/>
    <x v="18"/>
    <s v=""/>
    <s v="21-02-2018"/>
    <s v=""/>
    <x v="2"/>
    <m/>
    <x v="10"/>
    <x v="1"/>
    <n v="485"/>
    <n v="97"/>
    <n v="582"/>
    <n v="485"/>
    <s v="Papéterie Delprat"/>
    <s v="Papéterie Delprat"/>
    <s v="Ligne 1"/>
    <s v="40, rue de Gerlandssssssssssssss"/>
    <s v="e"/>
    <m/>
    <s v="69060"/>
    <s v="LYON CEDEX 06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19"/>
    <s v=""/>
    <s v="09-03-2018"/>
    <s v=""/>
    <x v="2"/>
    <m/>
    <x v="11"/>
    <x v="6"/>
    <n v="458.26"/>
    <n v="91.65"/>
    <n v="549.91"/>
    <n v="458.26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20"/>
    <s v=""/>
    <s v="12-03-2018"/>
    <s v=""/>
    <x v="2"/>
    <m/>
    <x v="5"/>
    <x v="3"/>
    <n v="451.12"/>
    <n v="90.22"/>
    <n v="541.34"/>
    <n v="451.12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21"/>
    <s v=""/>
    <s v="16-03-2018"/>
    <s v=""/>
    <x v="2"/>
    <m/>
    <x v="12"/>
    <x v="7"/>
    <n v="400"/>
    <n v="80"/>
    <n v="480"/>
    <n v="400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1"/>
    <x v="8"/>
    <s v="OD"/>
    <s v="15-03-2018"/>
    <s v=""/>
    <x v="2"/>
    <m/>
    <x v="4"/>
    <x v="2"/>
    <n v="100"/>
    <n v="20"/>
    <n v="120"/>
    <n v="100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9"/>
    <s v="OD"/>
    <s v="15-03-2018"/>
    <s v=""/>
    <x v="2"/>
    <m/>
    <x v="4"/>
    <x v="2"/>
    <n v="2700"/>
    <n v="540"/>
    <n v="3240"/>
    <n v="2700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10"/>
    <s v="OD"/>
    <s v="15-03-2018"/>
    <s v=""/>
    <x v="2"/>
    <m/>
    <x v="4"/>
    <x v="2"/>
    <n v="88"/>
    <n v="17.600000000000001"/>
    <n v="105.6"/>
    <n v="88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1"/>
    <x v="11"/>
    <s v="OD"/>
    <s v="15-03-2018"/>
    <s v=""/>
    <x v="2"/>
    <m/>
    <x v="4"/>
    <x v="2"/>
    <n v="30"/>
    <n v="6"/>
    <n v="36"/>
    <n v="30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1"/>
    <x v="12"/>
    <s v="OD"/>
    <s v="12-03-2018"/>
    <s v=""/>
    <x v="2"/>
    <m/>
    <x v="5"/>
    <x v="3"/>
    <n v="782.36"/>
    <n v="156.47"/>
    <n v="938.83"/>
    <n v="782.36"/>
    <s v="ISA - Sté B"/>
    <s v="ISA - Sté B"/>
    <s v="6-8, rue de l'yser"/>
    <s v=""/>
    <s v=""/>
    <m/>
    <s v="15000"/>
    <s v="Aurillac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22"/>
    <s v=""/>
    <s v="15-03-2018"/>
    <s v=""/>
    <x v="2"/>
    <m/>
    <x v="4"/>
    <x v="2"/>
    <n v="100.45"/>
    <n v="20.09"/>
    <n v="120.54"/>
    <n v="100.45"/>
    <s v="Papéterie DUPIN"/>
    <s v="Papéterie DUPIN"/>
    <s v="15, Bd Leclerq"/>
    <s v="Batiment 4"/>
    <s v=""/>
    <m/>
    <s v="15230"/>
    <s v="PIERREFORT"/>
    <s v="FR"/>
    <s v="D"/>
    <s v="5101"/>
    <s v=""/>
    <s v="IND"/>
    <s v="IND"/>
    <s v="Qualiac"/>
    <x v="0"/>
    <s v="D"/>
    <s v="Déductible"/>
    <x v="1"/>
    <s v="5101"/>
    <s v="Débit 20% cpt att."/>
    <x v="1"/>
    <s v="388556"/>
    <s v="PR"/>
    <s v="28-03-2018"/>
    <s v="01-01-2018"/>
    <s v="31-12-2018"/>
  </r>
  <r>
    <x v="1"/>
    <x v="0"/>
    <x v="0"/>
    <x v="23"/>
    <s v=""/>
    <s v="05-03-2018"/>
    <s v=""/>
    <x v="2"/>
    <m/>
    <x v="6"/>
    <x v="4"/>
    <n v="1200"/>
    <n v="0"/>
    <n v="1200"/>
    <n v="1000"/>
    <s v="Papéterie DUPIN"/>
    <s v="Papéterie DUPIN"/>
    <s v="15, Bd Leclerq"/>
    <s v="Batiment 4"/>
    <s v=""/>
    <m/>
    <s v="15230"/>
    <s v="PIERREFORT"/>
    <s v="FR"/>
    <s v="P0"/>
    <s v="5103"/>
    <s v=""/>
    <s v="IND"/>
    <s v="IND"/>
    <s v="Qualiac"/>
    <x v="0"/>
    <s v="D"/>
    <s v="Déductible"/>
    <x v="1"/>
    <s v="5103"/>
    <s v="Débit 20% prorata P0"/>
    <x v="5"/>
    <s v="388556"/>
    <s v="PR"/>
    <s v="28-03-2018"/>
    <s v="01-01-2018"/>
    <s v="31-12-2018"/>
  </r>
  <r>
    <x v="0"/>
    <x v="0"/>
    <x v="0"/>
    <x v="13"/>
    <s v="C0036707"/>
    <s v="05-03-2018"/>
    <s v=""/>
    <x v="3"/>
    <s v="05-03-2018"/>
    <x v="6"/>
    <x v="4"/>
    <n v="1000"/>
    <n v="20"/>
    <n v="1000"/>
    <n v="1000"/>
    <s v="Papéterie DUPIN"/>
    <s v="Papéterie DUPIN"/>
    <s v="Route de Romanel 10"/>
    <s v="BP 360"/>
    <s v="cedex 2"/>
    <m/>
    <s v="1002"/>
    <s v="LAUSANNE"/>
    <s v="CH"/>
    <s v="PI"/>
    <s v="5203"/>
    <s v=""/>
    <s v="IND"/>
    <s v="IND"/>
    <s v="Qualiac"/>
    <x v="0"/>
    <s v="D"/>
    <s v="Déductible"/>
    <x v="1"/>
    <s v="5203"/>
    <s v="Enc 20 intra"/>
    <x v="4"/>
    <s v="388556"/>
    <s v="PR"/>
    <s v="28-03-2018"/>
    <s v="01-01-2018"/>
    <s v="31-12-2018"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  <r>
    <x v="2"/>
    <x v="2"/>
    <x v="3"/>
    <x v="24"/>
    <m/>
    <m/>
    <m/>
    <x v="6"/>
    <m/>
    <x v="13"/>
    <x v="8"/>
    <m/>
    <m/>
    <m/>
    <m/>
    <m/>
    <m/>
    <m/>
    <m/>
    <m/>
    <m/>
    <m/>
    <m/>
    <m/>
    <m/>
    <m/>
    <m/>
    <m/>
    <m/>
    <m/>
    <x v="1"/>
    <m/>
    <m/>
    <x v="2"/>
    <m/>
    <m/>
    <x v="6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eau croisé dynamique1" cacheId="50" applyNumberFormats="0" applyBorderFormats="0" applyFontFormats="0" applyPatternFormats="0" applyAlignmentFormats="0" applyWidthHeightFormats="1" dataCaption="Valeurs" updatedVersion="8" minRefreshableVersion="3" showDrill="0" itemPrintTitles="1" createdVersion="5" indent="0" compact="0" compactData="0" gridDropZones="1" multipleFieldFilters="0">
  <location ref="B5:M52" firstHeaderRow="1" firstDataRow="2" firstDataCol="8"/>
  <pivotFields count="42">
    <pivotField axis="axisRow" outline="0" showAll="0" defaultSubtotal="0">
      <items count="5">
        <item m="1" x="4"/>
        <item x="2"/>
        <item x="1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5">
        <item m="1" x="4"/>
        <item x="2"/>
        <item x="0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8">
        <item m="1" x="7"/>
        <item x="3"/>
        <item x="0"/>
        <item x="2"/>
        <item m="1" x="4"/>
        <item m="1" x="5"/>
        <item m="1" x="6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0">
        <item m="1" x="89"/>
        <item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34">
        <item m="1" x="33"/>
        <item x="6"/>
        <item x="2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x="0"/>
        <item x="1"/>
        <item x="3"/>
        <item x="4"/>
        <item x="5"/>
      </items>
    </pivotField>
    <pivotField compact="0" outline="0" showAll="0" defaultSubtotal="0"/>
    <pivotField axis="axisRow" compact="0" outline="0" showAll="0" defaultSubtotal="0">
      <items count="29">
        <item m="1" x="28"/>
        <item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showAll="0" defaultSubtotal="0">
      <items count="20">
        <item m="1" x="19"/>
        <item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x="0"/>
        <item x="1"/>
        <item x="2"/>
        <item x="3"/>
        <item x="4"/>
        <item x="5"/>
        <item x="6"/>
        <item x="7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showAll="0">
      <items count="7">
        <item m="1" x="5"/>
        <item x="1"/>
        <item m="1" x="2"/>
        <item m="1" x="3"/>
        <item m="1" x="4"/>
        <item x="0"/>
        <item t="default"/>
      </items>
    </pivotField>
    <pivotField compact="0" outline="0" showAll="0"/>
    <pivotField compact="0" outline="0" showAll="0"/>
    <pivotField axis="axisRow" showAll="0">
      <items count="15">
        <item m="1" x="13"/>
        <item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x="0"/>
        <item x="1"/>
        <item t="default"/>
      </items>
    </pivotField>
    <pivotField compact="0" outline="0" showAll="0"/>
    <pivotField compact="0" outline="0" showAll="0"/>
    <pivotField axis="axisRow" compact="0" showAll="0">
      <items count="11">
        <item m="1" x="9"/>
        <item x="6"/>
        <item m="1" x="7"/>
        <item m="1" x="8"/>
        <item x="0"/>
        <item x="1"/>
        <item x="2"/>
        <item x="3"/>
        <item x="4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0">
    <field x="30"/>
    <field x="33"/>
    <field x="36"/>
    <field x="0"/>
    <field x="1"/>
    <field x="2"/>
    <field x="3"/>
    <field x="7"/>
    <field x="9"/>
    <field x="10"/>
  </rowFields>
  <rowItems count="46">
    <i>
      <x v="5"/>
    </i>
    <i r="1">
      <x v="12"/>
    </i>
    <i r="2">
      <x v="4"/>
    </i>
    <i r="3">
      <x v="4"/>
      <x v="2"/>
      <x v="2"/>
      <x v="66"/>
      <x v="29"/>
      <x v="16"/>
      <x v="12"/>
    </i>
    <i r="6">
      <x v="67"/>
      <x v="30"/>
      <x v="17"/>
      <x v="13"/>
    </i>
    <i r="2">
      <x v="5"/>
    </i>
    <i r="3">
      <x v="2"/>
      <x v="2"/>
      <x v="2"/>
      <x v="68"/>
      <x v="2"/>
      <x v="18"/>
      <x v="13"/>
    </i>
    <i r="6">
      <x v="69"/>
      <x v="2"/>
      <x v="18"/>
      <x v="13"/>
    </i>
    <i r="6">
      <x v="70"/>
      <x v="2"/>
      <x v="18"/>
      <x v="13"/>
    </i>
    <i r="6">
      <x v="71"/>
      <x v="2"/>
      <x v="18"/>
      <x v="13"/>
    </i>
    <i r="6">
      <x v="72"/>
      <x v="2"/>
      <x v="19"/>
      <x v="13"/>
    </i>
    <i r="6">
      <x v="73"/>
      <x v="2"/>
      <x v="20"/>
      <x v="14"/>
    </i>
    <i r="6">
      <x v="75"/>
      <x v="2"/>
      <x v="20"/>
      <x v="14"/>
    </i>
    <i r="6">
      <x v="76"/>
      <x v="2"/>
      <x v="20"/>
      <x v="14"/>
    </i>
    <i r="5">
      <x v="7"/>
      <x v="74"/>
      <x v="2"/>
      <x v="20"/>
      <x v="14"/>
    </i>
    <i r="6">
      <x v="77"/>
      <x v="2"/>
      <x v="20"/>
      <x v="14"/>
    </i>
    <i r="6">
      <x v="78"/>
      <x v="2"/>
      <x v="21"/>
      <x v="15"/>
    </i>
    <i r="2">
      <x v="6"/>
    </i>
    <i r="3">
      <x v="2"/>
      <x v="2"/>
      <x v="2"/>
      <x v="72"/>
      <x v="2"/>
      <x v="19"/>
      <x v="13"/>
    </i>
    <i r="2">
      <x v="7"/>
    </i>
    <i r="3">
      <x v="4"/>
      <x v="3"/>
      <x v="2"/>
      <x v="66"/>
      <x v="29"/>
      <x v="16"/>
      <x v="12"/>
    </i>
    <i r="2">
      <x v="8"/>
    </i>
    <i r="3">
      <x v="4"/>
      <x v="2"/>
      <x v="2"/>
      <x v="79"/>
      <x v="31"/>
      <x v="22"/>
      <x v="16"/>
    </i>
    <i r="1">
      <x v="13"/>
    </i>
    <i r="2">
      <x v="4"/>
    </i>
    <i r="3">
      <x v="4"/>
      <x v="2"/>
      <x v="2"/>
      <x v="80"/>
      <x v="32"/>
      <x v="23"/>
      <x v="17"/>
    </i>
    <i r="6">
      <x v="81"/>
      <x v="33"/>
      <x v="17"/>
      <x v="13"/>
    </i>
    <i r="2">
      <x v="5"/>
    </i>
    <i r="3">
      <x v="2"/>
      <x v="2"/>
      <x v="2"/>
      <x v="73"/>
      <x v="2"/>
      <x v="20"/>
      <x v="14"/>
    </i>
    <i r="6">
      <x v="75"/>
      <x v="2"/>
      <x v="20"/>
      <x v="14"/>
    </i>
    <i r="6">
      <x v="76"/>
      <x v="2"/>
      <x v="20"/>
      <x v="14"/>
    </i>
    <i r="6">
      <x v="82"/>
      <x v="2"/>
      <x v="24"/>
      <x v="13"/>
    </i>
    <i r="6">
      <x v="83"/>
      <x v="2"/>
      <x v="25"/>
      <x v="13"/>
    </i>
    <i r="6">
      <x v="85"/>
      <x v="2"/>
      <x v="27"/>
      <x v="18"/>
    </i>
    <i r="6">
      <x v="86"/>
      <x v="2"/>
      <x v="21"/>
      <x v="15"/>
    </i>
    <i r="6">
      <x v="87"/>
      <x v="2"/>
      <x v="28"/>
      <x v="19"/>
    </i>
    <i r="6">
      <x v="88"/>
      <x v="2"/>
      <x v="20"/>
      <x v="14"/>
    </i>
    <i r="5">
      <x v="3"/>
      <x v="84"/>
      <x v="2"/>
      <x v="26"/>
      <x v="13"/>
    </i>
    <i r="5">
      <x v="7"/>
      <x v="74"/>
      <x v="2"/>
      <x v="20"/>
      <x v="14"/>
    </i>
    <i r="6">
      <x v="77"/>
      <x v="2"/>
      <x v="20"/>
      <x v="14"/>
    </i>
    <i r="6">
      <x v="78"/>
      <x v="2"/>
      <x v="21"/>
      <x v="15"/>
    </i>
    <i r="2">
      <x v="8"/>
    </i>
    <i r="3">
      <x v="4"/>
      <x v="2"/>
      <x v="2"/>
      <x v="79"/>
      <x v="31"/>
      <x v="22"/>
      <x v="16"/>
    </i>
    <i r="2">
      <x v="9"/>
    </i>
    <i r="3">
      <x v="2"/>
      <x v="2"/>
      <x v="2"/>
      <x v="89"/>
      <x v="2"/>
      <x v="22"/>
      <x v="1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me de Montant HT" fld="11" baseField="9" baseItem="1" numFmtId="4"/>
    <dataField name="Somme de Montant de TVA" fld="12" baseField="9" baseItem="1" numFmtId="4"/>
    <dataField name="Somme de Montant TTC" fld="13" baseField="9" baseItem="1" numFmtId="4"/>
    <dataField name="Somme de Base HT" fld="14" baseField="9" baseItem="1" numFmtId="4"/>
  </dataFields>
  <formats count="32">
    <format dxfId="95">
      <pivotArea dataOnly="0" labelOnly="1" fieldPosition="0">
        <references count="1">
          <reference field="0" count="0"/>
        </references>
      </pivotArea>
    </format>
    <format dxfId="94">
      <pivotArea dataOnly="0" outline="0" fieldPosition="0">
        <references count="2">
          <reference field="0" count="1">
            <x v="0"/>
          </reference>
          <reference field="36" count="1" selected="0">
            <x v="0"/>
          </reference>
        </references>
      </pivotArea>
    </format>
    <format dxfId="93">
      <pivotArea dataOnly="0" outline="0" fieldPosition="0">
        <references count="2">
          <reference field="0" count="1">
            <x v="1"/>
          </reference>
          <reference field="36" count="1" selected="0">
            <x v="1"/>
          </reference>
        </references>
      </pivotArea>
    </format>
    <format dxfId="92">
      <pivotArea dataOnly="0" outline="0" fieldPosition="0">
        <references count="2">
          <reference field="0" count="1" selected="0">
            <x v="0"/>
          </reference>
          <reference field="1" count="1">
            <x v="0"/>
          </reference>
        </references>
      </pivotArea>
    </format>
    <format dxfId="91">
      <pivotArea dataOnly="0" labelOnly="1" fieldPosition="0">
        <references count="1">
          <reference field="1" count="0"/>
        </references>
      </pivotArea>
    </format>
    <format dxfId="90">
      <pivotArea dataOnly="0" labelOnly="1" fieldPosition="0">
        <references count="1">
          <reference field="0" count="0"/>
        </references>
      </pivotArea>
    </format>
    <format dxfId="89">
      <pivotArea dataOnly="0" labelOnly="1" fieldPosition="0">
        <references count="1">
          <reference field="2" count="0"/>
        </references>
      </pivotArea>
    </format>
    <format dxfId="88">
      <pivotArea dataOnly="0" labelOnly="1" fieldPosition="0">
        <references count="1">
          <reference field="3" count="0"/>
        </references>
      </pivotArea>
    </format>
    <format dxfId="87">
      <pivotArea field="3" type="button" dataOnly="0" labelOnly="1" outline="0" axis="axisRow" fieldPosition="6"/>
    </format>
    <format dxfId="86">
      <pivotArea dataOnly="0" fieldPosition="0">
        <references count="1">
          <reference field="3" count="1">
            <x v="1"/>
          </reference>
        </references>
      </pivotArea>
    </format>
    <format dxfId="85">
      <pivotArea dataOnly="0" labelOnly="1" fieldPosition="0">
        <references count="1">
          <reference field="3" count="0"/>
        </references>
      </pivotArea>
    </format>
    <format dxfId="84">
      <pivotArea dataOnly="0" fieldPosition="0">
        <references count="1">
          <reference field="3" count="1">
            <x v="0"/>
          </reference>
        </references>
      </pivotArea>
    </format>
    <format dxfId="83">
      <pivotArea dataOnly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30" count="1" selected="0">
            <x v="0"/>
          </reference>
          <reference field="33" count="1" selected="0">
            <x v="0"/>
          </reference>
          <reference field="36" count="1" selected="0">
            <x v="0"/>
          </reference>
        </references>
      </pivotArea>
    </format>
    <format dxfId="82">
      <pivotArea dataOnly="0" fieldPosition="0">
        <references count="1">
          <reference field="1" count="1">
            <x v="0"/>
          </reference>
        </references>
      </pivotArea>
    </format>
    <format dxfId="81">
      <pivotArea dataOnly="0" fieldPosition="0">
        <references count="1">
          <reference field="0" count="1">
            <x v="0"/>
          </reference>
        </references>
      </pivotArea>
    </format>
    <format dxfId="80">
      <pivotArea dataOnly="0" fieldPosition="0">
        <references count="1">
          <reference field="2" count="1">
            <x v="1"/>
          </reference>
        </references>
      </pivotArea>
    </format>
    <format dxfId="79">
      <pivotArea dataOnly="0" fieldPosition="0">
        <references count="1">
          <reference field="1" count="1">
            <x v="1"/>
          </reference>
        </references>
      </pivotArea>
    </format>
    <format dxfId="78">
      <pivotArea dataOnly="0" fieldPosition="0">
        <references count="2">
          <reference field="0" count="1">
            <x v="1"/>
          </reference>
          <reference field="36" count="1" selected="0">
            <x v="1"/>
          </reference>
        </references>
      </pivotArea>
    </format>
    <format dxfId="77">
      <pivotArea dataOnly="0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7" count="1">
            <x v="0"/>
          </reference>
          <reference field="33" count="1" selected="0">
            <x v="0"/>
          </reference>
          <reference field="36" count="1" selected="0">
            <x v="0"/>
          </reference>
        </references>
      </pivotArea>
    </format>
    <format dxfId="76">
      <pivotArea dataOnly="0" labelOnly="1" fieldPosition="0">
        <references count="1">
          <reference field="7" count="0"/>
        </references>
      </pivotArea>
    </format>
    <format dxfId="75">
      <pivotArea dataOnly="0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7" count="1">
            <x v="0"/>
          </reference>
          <reference field="36" count="1" selected="0">
            <x v="0"/>
          </reference>
        </references>
      </pivotArea>
    </format>
    <format dxfId="74">
      <pivotArea dataOnly="0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1"/>
          </reference>
          <reference field="36" count="1" selected="0">
            <x v="1"/>
          </reference>
        </references>
      </pivotArea>
    </format>
    <format dxfId="73">
      <pivotArea dataOnly="0" labelOnly="1" fieldPosition="0">
        <references count="1">
          <reference field="10" count="0"/>
        </references>
      </pivotArea>
    </format>
    <format dxfId="72">
      <pivotArea outline="0" fieldPosition="0">
        <references count="1">
          <reference field="4294967294" count="1">
            <x v="0"/>
          </reference>
        </references>
      </pivotArea>
    </format>
    <format dxfId="71">
      <pivotArea outline="0" fieldPosition="0">
        <references count="1">
          <reference field="4294967294" count="1">
            <x v="1"/>
          </reference>
        </references>
      </pivotArea>
    </format>
    <format dxfId="70">
      <pivotArea outline="0" fieldPosition="0">
        <references count="1">
          <reference field="4294967294" count="1">
            <x v="2"/>
          </reference>
        </references>
      </pivotArea>
    </format>
    <format dxfId="69">
      <pivotArea outline="0" fieldPosition="0">
        <references count="1">
          <reference field="4294967294" count="1">
            <x v="3"/>
          </reference>
        </references>
      </pivotArea>
    </format>
    <format dxfId="68">
      <pivotArea outline="0" fieldPosition="0">
        <references count="1">
          <reference field="4294967294" count="1" selected="0">
            <x v="0"/>
          </reference>
        </references>
      </pivotArea>
    </format>
    <format dxfId="67">
      <pivotArea outline="0" fieldPosition="0">
        <references count="1">
          <reference field="4294967294" count="1" selected="0">
            <x v="1"/>
          </reference>
        </references>
      </pivotArea>
    </format>
    <format dxfId="66">
      <pivotArea outline="0" fieldPosition="0">
        <references count="1">
          <reference field="4294967294" count="1" selected="0">
            <x v="2"/>
          </reference>
        </references>
      </pivotArea>
    </format>
    <format dxfId="65">
      <pivotArea outline="0" fieldPosition="0">
        <references count="1">
          <reference field="4294967294" count="1" selected="0">
            <x v="3"/>
          </reference>
        </references>
      </pivotArea>
    </format>
    <format dxfId="64">
      <pivotArea dataOnly="0" labelOnly="1" fieldPosition="0">
        <references count="1">
          <reference field="9" count="0"/>
        </references>
      </pivotArea>
    </format>
  </formats>
  <pivotTableStyleInfo name="EADT final" showRowHeaders="1" showColHeaders="0" showRowStripes="0" showColStripes="0" showLastColumn="1"/>
  <filters count="1">
    <filter fld="30" type="captionNotEqual" evalOrder="-1" id="1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8"/>
  <sheetViews>
    <sheetView showGridLines="0" tabSelected="1" zoomScaleNormal="100" workbookViewId="0"/>
  </sheetViews>
  <sheetFormatPr baseColWidth="10" defaultRowHeight="15" x14ac:dyDescent="0.25"/>
  <cols>
    <col min="1" max="1" width="4.5703125" customWidth="1"/>
    <col min="2" max="2" width="18" customWidth="1"/>
    <col min="3" max="3" width="10" customWidth="1"/>
    <col min="4" max="4" width="14.140625" customWidth="1"/>
    <col min="5" max="5" width="18.42578125" customWidth="1"/>
    <col min="6" max="6" width="18.140625" customWidth="1"/>
    <col min="7" max="7" width="18.7109375" customWidth="1"/>
    <col min="8" max="8" width="22.5703125" customWidth="1"/>
    <col min="9" max="9" width="18.7109375" customWidth="1"/>
    <col min="10" max="10" width="18" style="1" customWidth="1"/>
    <col min="11" max="11" width="21" style="1" customWidth="1"/>
    <col min="12" max="12" width="18.5703125" style="1" customWidth="1"/>
    <col min="13" max="13" width="20.42578125" style="1" customWidth="1"/>
    <col min="14" max="14" width="9.42578125" customWidth="1"/>
    <col min="15" max="15" width="17.85546875" bestFit="1" customWidth="1"/>
  </cols>
  <sheetData>
    <row r="1" spans="1:19" x14ac:dyDescent="0.25">
      <c r="M1" s="18" t="str">
        <f>CONCATENATE("Edité au : ",Donnees!F1)</f>
        <v>Edité au : 28-03-2018</v>
      </c>
    </row>
    <row r="2" spans="1:19" x14ac:dyDescent="0.25">
      <c r="B2" s="19" t="str">
        <f>CONCATENATE("Aide à la déclaration de TVA du ",Donnees!B2," au ",Donnees!C2)</f>
        <v>Aide à la déclaration de TVA du 01-01-2018 au 31-12-2018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9" ht="15.75" thickBot="1" x14ac:dyDescent="0.3"/>
    <row r="4" spans="1:19" s="1" customFormat="1" ht="46.5" customHeight="1" thickBot="1" x14ac:dyDescent="0.3">
      <c r="B4" s="6"/>
      <c r="C4" s="7" t="s">
        <v>4</v>
      </c>
      <c r="D4" s="8" t="s">
        <v>5</v>
      </c>
      <c r="E4" s="16" t="s">
        <v>54</v>
      </c>
      <c r="F4" s="8" t="s">
        <v>8</v>
      </c>
      <c r="G4" s="15" t="s">
        <v>7</v>
      </c>
      <c r="H4" s="15" t="s">
        <v>9</v>
      </c>
      <c r="I4" s="15" t="s">
        <v>10</v>
      </c>
      <c r="J4" s="8" t="s">
        <v>11</v>
      </c>
      <c r="K4" s="8" t="s">
        <v>12</v>
      </c>
      <c r="L4" s="8" t="s">
        <v>13</v>
      </c>
      <c r="M4" s="8" t="s">
        <v>14</v>
      </c>
    </row>
    <row r="5" spans="1:19" s="1" customFormat="1" hidden="1" x14ac:dyDescent="0.25">
      <c r="B5"/>
      <c r="C5"/>
      <c r="D5"/>
      <c r="E5"/>
      <c r="F5"/>
      <c r="G5"/>
      <c r="H5"/>
      <c r="I5"/>
      <c r="J5" s="3" t="s">
        <v>32</v>
      </c>
      <c r="K5"/>
      <c r="L5"/>
      <c r="M5"/>
      <c r="N5"/>
      <c r="O5"/>
      <c r="P5"/>
      <c r="Q5"/>
      <c r="R5"/>
      <c r="S5"/>
    </row>
    <row r="6" spans="1:19" s="1" customFormat="1" hidden="1" x14ac:dyDescent="0.25">
      <c r="B6" s="3" t="s">
        <v>28</v>
      </c>
      <c r="C6" s="3" t="s">
        <v>33</v>
      </c>
      <c r="D6" s="3" t="s">
        <v>5</v>
      </c>
      <c r="E6" s="3" t="s">
        <v>6</v>
      </c>
      <c r="F6" s="12" t="s">
        <v>46</v>
      </c>
      <c r="G6" s="3" t="s">
        <v>47</v>
      </c>
      <c r="H6" s="3" t="s">
        <v>9</v>
      </c>
      <c r="I6" s="3" t="s">
        <v>10</v>
      </c>
      <c r="J6" t="s">
        <v>49</v>
      </c>
      <c r="K6" t="s">
        <v>50</v>
      </c>
      <c r="L6" t="s">
        <v>51</v>
      </c>
      <c r="M6" t="s">
        <v>52</v>
      </c>
      <c r="N6"/>
      <c r="O6"/>
      <c r="P6"/>
      <c r="Q6"/>
      <c r="R6"/>
      <c r="S6"/>
    </row>
    <row r="7" spans="1:19" s="1" customFormat="1" x14ac:dyDescent="0.25">
      <c r="B7" s="9" t="s">
        <v>166</v>
      </c>
      <c r="C7"/>
      <c r="D7"/>
      <c r="E7"/>
      <c r="F7"/>
      <c r="G7"/>
      <c r="H7"/>
      <c r="I7"/>
      <c r="J7" s="14">
        <v>9482.4700000000012</v>
      </c>
      <c r="K7" s="14">
        <v>1485.2099999999998</v>
      </c>
      <c r="L7" s="14">
        <v>11147.68</v>
      </c>
      <c r="M7" s="14">
        <v>9282.4700000000012</v>
      </c>
      <c r="N7"/>
      <c r="O7"/>
      <c r="P7"/>
      <c r="Q7"/>
      <c r="R7"/>
      <c r="S7"/>
    </row>
    <row r="8" spans="1:19" s="1" customFormat="1" x14ac:dyDescent="0.25">
      <c r="B8" s="4" t="s">
        <v>74</v>
      </c>
      <c r="C8"/>
      <c r="D8"/>
      <c r="E8"/>
      <c r="F8"/>
      <c r="G8"/>
      <c r="H8"/>
      <c r="I8"/>
      <c r="J8" s="14">
        <v>-3266.0499999999997</v>
      </c>
      <c r="K8" s="14">
        <v>-644.49</v>
      </c>
      <c r="L8" s="14">
        <v>-3710.54</v>
      </c>
      <c r="M8" s="14">
        <v>-3266.0499999999997</v>
      </c>
      <c r="N8"/>
      <c r="O8"/>
      <c r="P8"/>
      <c r="Q8"/>
      <c r="R8"/>
      <c r="S8"/>
    </row>
    <row r="9" spans="1:19" s="1" customFormat="1" x14ac:dyDescent="0.25">
      <c r="B9" s="5" t="s">
        <v>167</v>
      </c>
      <c r="C9"/>
      <c r="D9"/>
      <c r="E9"/>
      <c r="F9"/>
      <c r="G9"/>
      <c r="H9"/>
      <c r="I9"/>
      <c r="J9" s="14">
        <v>-319.72000000000003</v>
      </c>
      <c r="K9" s="14">
        <v>-63.94</v>
      </c>
      <c r="L9" s="14">
        <v>-383.65999999999997</v>
      </c>
      <c r="M9" s="14">
        <v>-319.72000000000003</v>
      </c>
      <c r="N9"/>
      <c r="O9"/>
      <c r="P9"/>
      <c r="Q9"/>
      <c r="R9"/>
      <c r="S9"/>
    </row>
    <row r="10" spans="1:19" s="2" customFormat="1" x14ac:dyDescent="0.25">
      <c r="B10"/>
      <c r="C10" s="20" t="s">
        <v>72</v>
      </c>
      <c r="D10" s="11" t="s">
        <v>58</v>
      </c>
      <c r="E10" s="11" t="s">
        <v>59</v>
      </c>
      <c r="F10" s="13" t="s">
        <v>75</v>
      </c>
      <c r="G10" s="11" t="s">
        <v>77</v>
      </c>
      <c r="H10" s="11" t="s">
        <v>76</v>
      </c>
      <c r="I10" s="11" t="s">
        <v>76</v>
      </c>
      <c r="J10" s="14">
        <v>-153.05000000000001</v>
      </c>
      <c r="K10" s="14">
        <v>-30.61</v>
      </c>
      <c r="L10" s="14">
        <v>-183.66</v>
      </c>
      <c r="M10" s="14">
        <v>-153.05000000000001</v>
      </c>
      <c r="N10"/>
      <c r="O10"/>
      <c r="P10"/>
      <c r="Q10"/>
      <c r="R10"/>
      <c r="S10"/>
    </row>
    <row r="11" spans="1:19" s="1" customFormat="1" x14ac:dyDescent="0.25">
      <c r="A11" s="17"/>
      <c r="B11"/>
      <c r="C11" s="20" t="s">
        <v>72</v>
      </c>
      <c r="D11" s="11" t="s">
        <v>58</v>
      </c>
      <c r="E11" s="11" t="s">
        <v>59</v>
      </c>
      <c r="F11" s="13" t="s">
        <v>90</v>
      </c>
      <c r="G11" s="11" t="s">
        <v>93</v>
      </c>
      <c r="H11" s="11" t="s">
        <v>92</v>
      </c>
      <c r="I11" s="11" t="s">
        <v>94</v>
      </c>
      <c r="J11" s="14">
        <v>-166.67</v>
      </c>
      <c r="K11" s="14">
        <v>-33.33</v>
      </c>
      <c r="L11" s="14">
        <v>-200</v>
      </c>
      <c r="M11" s="14">
        <v>-166.67</v>
      </c>
      <c r="N11"/>
      <c r="O11"/>
      <c r="P11"/>
      <c r="Q11"/>
      <c r="R11"/>
      <c r="S11"/>
    </row>
    <row r="12" spans="1:19" s="1" customFormat="1" x14ac:dyDescent="0.25">
      <c r="B12" s="5" t="s">
        <v>168</v>
      </c>
      <c r="C12"/>
      <c r="D12"/>
      <c r="E12"/>
      <c r="F12"/>
      <c r="G12"/>
      <c r="H12"/>
      <c r="I12"/>
      <c r="J12" s="14">
        <v>-2009.09</v>
      </c>
      <c r="K12" s="14">
        <v>-401.81</v>
      </c>
      <c r="L12" s="14">
        <v>-2410.9</v>
      </c>
      <c r="M12" s="14">
        <v>-2009.09</v>
      </c>
      <c r="N12"/>
      <c r="O12"/>
      <c r="P12"/>
      <c r="Q12"/>
      <c r="R12"/>
      <c r="S12"/>
    </row>
    <row r="13" spans="1:19" s="1" customFormat="1" x14ac:dyDescent="0.25">
      <c r="B13"/>
      <c r="C13" s="20" t="s">
        <v>57</v>
      </c>
      <c r="D13" s="11" t="s">
        <v>58</v>
      </c>
      <c r="E13" s="11" t="s">
        <v>59</v>
      </c>
      <c r="F13" s="13" t="s">
        <v>99</v>
      </c>
      <c r="G13" s="11"/>
      <c r="H13" s="11" t="s">
        <v>101</v>
      </c>
      <c r="I13" s="11" t="s">
        <v>94</v>
      </c>
      <c r="J13" s="14">
        <v>-500</v>
      </c>
      <c r="K13" s="14">
        <v>-100</v>
      </c>
      <c r="L13" s="14">
        <v>-600</v>
      </c>
      <c r="M13" s="14">
        <v>-500</v>
      </c>
      <c r="N13"/>
      <c r="O13"/>
      <c r="P13"/>
      <c r="Q13"/>
      <c r="R13"/>
      <c r="S13"/>
    </row>
    <row r="14" spans="1:19" x14ac:dyDescent="0.25">
      <c r="C14" s="20" t="s">
        <v>57</v>
      </c>
      <c r="D14" s="11" t="s">
        <v>58</v>
      </c>
      <c r="E14" s="11" t="s">
        <v>59</v>
      </c>
      <c r="F14" s="13" t="s">
        <v>104</v>
      </c>
      <c r="G14" s="11"/>
      <c r="H14" s="11" t="s">
        <v>101</v>
      </c>
      <c r="I14" s="11" t="s">
        <v>94</v>
      </c>
      <c r="J14" s="14">
        <v>-500</v>
      </c>
      <c r="K14" s="14">
        <v>-100</v>
      </c>
      <c r="L14" s="14">
        <v>-600</v>
      </c>
      <c r="M14" s="14">
        <v>-500</v>
      </c>
    </row>
    <row r="15" spans="1:19" x14ac:dyDescent="0.25">
      <c r="C15" s="20" t="s">
        <v>57</v>
      </c>
      <c r="D15" s="11" t="s">
        <v>58</v>
      </c>
      <c r="E15" s="11" t="s">
        <v>59</v>
      </c>
      <c r="F15" s="13" t="s">
        <v>106</v>
      </c>
      <c r="G15" s="11"/>
      <c r="H15" s="11" t="s">
        <v>101</v>
      </c>
      <c r="I15" s="11" t="s">
        <v>94</v>
      </c>
      <c r="J15" s="14">
        <v>-500</v>
      </c>
      <c r="K15" s="14">
        <v>-100</v>
      </c>
      <c r="L15" s="14">
        <v>-600</v>
      </c>
      <c r="M15" s="14">
        <v>-500</v>
      </c>
    </row>
    <row r="16" spans="1:19" x14ac:dyDescent="0.25">
      <c r="C16" s="20" t="s">
        <v>57</v>
      </c>
      <c r="D16" s="11" t="s">
        <v>58</v>
      </c>
      <c r="E16" s="11" t="s">
        <v>59</v>
      </c>
      <c r="F16" s="13" t="s">
        <v>108</v>
      </c>
      <c r="G16" s="11"/>
      <c r="H16" s="11" t="s">
        <v>101</v>
      </c>
      <c r="I16" s="11" t="s">
        <v>94</v>
      </c>
      <c r="J16" s="14">
        <v>-500</v>
      </c>
      <c r="K16" s="14">
        <v>-100</v>
      </c>
      <c r="L16" s="14">
        <v>-600</v>
      </c>
      <c r="M16" s="14">
        <v>-500</v>
      </c>
    </row>
    <row r="17" spans="2:13" x14ac:dyDescent="0.25">
      <c r="C17" s="20" t="s">
        <v>57</v>
      </c>
      <c r="D17" s="11" t="s">
        <v>58</v>
      </c>
      <c r="E17" s="11" t="s">
        <v>59</v>
      </c>
      <c r="F17" s="13" t="s">
        <v>110</v>
      </c>
      <c r="G17" s="11"/>
      <c r="H17" s="11" t="s">
        <v>112</v>
      </c>
      <c r="I17" s="11" t="s">
        <v>94</v>
      </c>
      <c r="J17" s="14">
        <v>140</v>
      </c>
      <c r="K17" s="14">
        <v>28</v>
      </c>
      <c r="L17" s="14">
        <v>168</v>
      </c>
      <c r="M17" s="14">
        <v>140</v>
      </c>
    </row>
    <row r="18" spans="2:13" x14ac:dyDescent="0.25">
      <c r="C18" s="20" t="s">
        <v>57</v>
      </c>
      <c r="D18" s="11" t="s">
        <v>58</v>
      </c>
      <c r="E18" s="11" t="s">
        <v>59</v>
      </c>
      <c r="F18" s="13" t="s">
        <v>113</v>
      </c>
      <c r="G18" s="11"/>
      <c r="H18" s="11" t="s">
        <v>115</v>
      </c>
      <c r="I18" s="11" t="s">
        <v>115</v>
      </c>
      <c r="J18" s="14">
        <v>-1.08</v>
      </c>
      <c r="K18" s="14">
        <v>-0.21</v>
      </c>
      <c r="L18" s="14">
        <v>-1.29</v>
      </c>
      <c r="M18" s="14">
        <v>-1.08</v>
      </c>
    </row>
    <row r="19" spans="2:13" x14ac:dyDescent="0.25">
      <c r="C19" s="20" t="s">
        <v>57</v>
      </c>
      <c r="D19" s="11" t="s">
        <v>58</v>
      </c>
      <c r="E19" s="11" t="s">
        <v>59</v>
      </c>
      <c r="F19" s="13" t="s">
        <v>122</v>
      </c>
      <c r="G19" s="11"/>
      <c r="H19" s="11" t="s">
        <v>115</v>
      </c>
      <c r="I19" s="11" t="s">
        <v>115</v>
      </c>
      <c r="J19" s="14">
        <v>-108</v>
      </c>
      <c r="K19" s="14">
        <v>-21.6</v>
      </c>
      <c r="L19" s="14">
        <v>-129.6</v>
      </c>
      <c r="M19" s="14">
        <v>-108</v>
      </c>
    </row>
    <row r="20" spans="2:13" x14ac:dyDescent="0.25">
      <c r="C20" s="20" t="s">
        <v>57</v>
      </c>
      <c r="D20" s="11" t="s">
        <v>58</v>
      </c>
      <c r="E20" s="11" t="s">
        <v>59</v>
      </c>
      <c r="F20" s="13" t="s">
        <v>123</v>
      </c>
      <c r="G20" s="11"/>
      <c r="H20" s="11" t="s">
        <v>115</v>
      </c>
      <c r="I20" s="11" t="s">
        <v>115</v>
      </c>
      <c r="J20" s="14">
        <v>-3.52</v>
      </c>
      <c r="K20" s="14">
        <v>-0.7</v>
      </c>
      <c r="L20" s="14">
        <v>-4.22</v>
      </c>
      <c r="M20" s="14">
        <v>-3.52</v>
      </c>
    </row>
    <row r="21" spans="2:13" x14ac:dyDescent="0.25">
      <c r="C21" s="20" t="s">
        <v>57</v>
      </c>
      <c r="D21" s="11" t="s">
        <v>58</v>
      </c>
      <c r="E21" s="11" t="s">
        <v>116</v>
      </c>
      <c r="F21" s="13" t="s">
        <v>117</v>
      </c>
      <c r="G21" s="11"/>
      <c r="H21" s="11" t="s">
        <v>115</v>
      </c>
      <c r="I21" s="11" t="s">
        <v>115</v>
      </c>
      <c r="J21" s="14">
        <v>-4</v>
      </c>
      <c r="K21" s="14">
        <v>-0.8</v>
      </c>
      <c r="L21" s="14">
        <v>-4.8</v>
      </c>
      <c r="M21" s="14">
        <v>-4</v>
      </c>
    </row>
    <row r="22" spans="2:13" x14ac:dyDescent="0.25">
      <c r="C22" s="20" t="s">
        <v>57</v>
      </c>
      <c r="D22" s="11" t="s">
        <v>58</v>
      </c>
      <c r="E22" s="11" t="s">
        <v>116</v>
      </c>
      <c r="F22" s="13" t="s">
        <v>124</v>
      </c>
      <c r="G22" s="11"/>
      <c r="H22" s="11" t="s">
        <v>115</v>
      </c>
      <c r="I22" s="11" t="s">
        <v>115</v>
      </c>
      <c r="J22" s="14">
        <v>-1.2</v>
      </c>
      <c r="K22" s="14">
        <v>-0.24</v>
      </c>
      <c r="L22" s="14">
        <v>-1.44</v>
      </c>
      <c r="M22" s="14">
        <v>-1.2</v>
      </c>
    </row>
    <row r="23" spans="2:13" x14ac:dyDescent="0.25">
      <c r="C23" s="20" t="s">
        <v>57</v>
      </c>
      <c r="D23" s="11" t="s">
        <v>58</v>
      </c>
      <c r="E23" s="11" t="s">
        <v>116</v>
      </c>
      <c r="F23" s="13" t="s">
        <v>125</v>
      </c>
      <c r="G23" s="11"/>
      <c r="H23" s="11" t="s">
        <v>126</v>
      </c>
      <c r="I23" s="11" t="s">
        <v>126</v>
      </c>
      <c r="J23" s="14">
        <v>-31.29</v>
      </c>
      <c r="K23" s="14">
        <v>-6.26</v>
      </c>
      <c r="L23" s="14">
        <v>-37.549999999999997</v>
      </c>
      <c r="M23" s="14">
        <v>-31.29</v>
      </c>
    </row>
    <row r="24" spans="2:13" x14ac:dyDescent="0.25">
      <c r="B24" s="5" t="s">
        <v>169</v>
      </c>
      <c r="J24" s="14">
        <v>150</v>
      </c>
      <c r="K24" s="14">
        <v>30</v>
      </c>
      <c r="L24" s="14">
        <v>180</v>
      </c>
      <c r="M24" s="14">
        <v>150</v>
      </c>
    </row>
    <row r="25" spans="2:13" x14ac:dyDescent="0.25">
      <c r="C25" s="20" t="s">
        <v>57</v>
      </c>
      <c r="D25" s="11" t="s">
        <v>58</v>
      </c>
      <c r="E25" s="11" t="s">
        <v>59</v>
      </c>
      <c r="F25" s="13" t="s">
        <v>110</v>
      </c>
      <c r="G25" s="11"/>
      <c r="H25" s="11" t="s">
        <v>112</v>
      </c>
      <c r="I25" s="11" t="s">
        <v>94</v>
      </c>
      <c r="J25" s="14">
        <v>150</v>
      </c>
      <c r="K25" s="14">
        <v>30</v>
      </c>
      <c r="L25" s="14">
        <v>180</v>
      </c>
      <c r="M25" s="14">
        <v>150</v>
      </c>
    </row>
    <row r="26" spans="2:13" x14ac:dyDescent="0.25">
      <c r="B26" s="5" t="s">
        <v>170</v>
      </c>
      <c r="J26" s="14">
        <v>-87.24</v>
      </c>
      <c r="K26" s="14">
        <v>-8.74</v>
      </c>
      <c r="L26" s="14">
        <v>-95.98</v>
      </c>
      <c r="M26" s="14">
        <v>-87.24</v>
      </c>
    </row>
    <row r="27" spans="2:13" x14ac:dyDescent="0.25">
      <c r="C27" s="20" t="s">
        <v>72</v>
      </c>
      <c r="D27" s="11" t="s">
        <v>68</v>
      </c>
      <c r="E27" s="11" t="s">
        <v>59</v>
      </c>
      <c r="F27" s="13" t="s">
        <v>75</v>
      </c>
      <c r="G27" s="11" t="s">
        <v>77</v>
      </c>
      <c r="H27" s="11" t="s">
        <v>76</v>
      </c>
      <c r="I27" s="11" t="s">
        <v>76</v>
      </c>
      <c r="J27" s="14">
        <v>-87.24</v>
      </c>
      <c r="K27" s="14">
        <v>-8.74</v>
      </c>
      <c r="L27" s="14">
        <v>-95.98</v>
      </c>
      <c r="M27" s="14">
        <v>-87.24</v>
      </c>
    </row>
    <row r="28" spans="2:13" x14ac:dyDescent="0.25">
      <c r="B28" s="5" t="s">
        <v>171</v>
      </c>
      <c r="J28" s="14">
        <v>-1000</v>
      </c>
      <c r="K28" s="14">
        <v>-200</v>
      </c>
      <c r="L28" s="14">
        <v>-1000</v>
      </c>
      <c r="M28" s="14">
        <v>-1000</v>
      </c>
    </row>
    <row r="29" spans="2:13" x14ac:dyDescent="0.25">
      <c r="C29" s="20" t="s">
        <v>72</v>
      </c>
      <c r="D29" s="11" t="s">
        <v>58</v>
      </c>
      <c r="E29" s="11" t="s">
        <v>59</v>
      </c>
      <c r="F29" s="13" t="s">
        <v>131</v>
      </c>
      <c r="G29" s="11" t="s">
        <v>134</v>
      </c>
      <c r="H29" s="11" t="s">
        <v>133</v>
      </c>
      <c r="I29" s="11" t="s">
        <v>133</v>
      </c>
      <c r="J29" s="14">
        <v>-1000</v>
      </c>
      <c r="K29" s="14">
        <v>-200</v>
      </c>
      <c r="L29" s="14">
        <v>-1000</v>
      </c>
      <c r="M29" s="14">
        <v>-1000</v>
      </c>
    </row>
    <row r="30" spans="2:13" x14ac:dyDescent="0.25">
      <c r="B30" s="4" t="s">
        <v>73</v>
      </c>
      <c r="J30" s="14">
        <v>12748.520000000002</v>
      </c>
      <c r="K30" s="14">
        <v>2129.6999999999998</v>
      </c>
      <c r="L30" s="14">
        <v>14858.22</v>
      </c>
      <c r="M30" s="14">
        <v>12548.520000000002</v>
      </c>
    </row>
    <row r="31" spans="2:13" x14ac:dyDescent="0.25">
      <c r="B31" s="5" t="s">
        <v>167</v>
      </c>
      <c r="J31" s="14">
        <v>733.32999999999993</v>
      </c>
      <c r="K31" s="14">
        <v>146.67000000000002</v>
      </c>
      <c r="L31" s="14">
        <v>880</v>
      </c>
      <c r="M31" s="14">
        <v>733.32999999999993</v>
      </c>
    </row>
    <row r="32" spans="2:13" x14ac:dyDescent="0.25">
      <c r="C32" s="20" t="s">
        <v>72</v>
      </c>
      <c r="D32" s="11" t="s">
        <v>58</v>
      </c>
      <c r="E32" s="11" t="s">
        <v>59</v>
      </c>
      <c r="F32" s="13" t="s">
        <v>137</v>
      </c>
      <c r="G32" s="11" t="s">
        <v>139</v>
      </c>
      <c r="H32" s="11" t="s">
        <v>138</v>
      </c>
      <c r="I32" s="11" t="s">
        <v>138</v>
      </c>
      <c r="J32" s="14">
        <v>400</v>
      </c>
      <c r="K32" s="14">
        <v>80</v>
      </c>
      <c r="L32" s="14">
        <v>480</v>
      </c>
      <c r="M32" s="14">
        <v>400</v>
      </c>
    </row>
    <row r="33" spans="2:13" x14ac:dyDescent="0.25">
      <c r="C33" s="20" t="s">
        <v>72</v>
      </c>
      <c r="D33" s="11" t="s">
        <v>58</v>
      </c>
      <c r="E33" s="11" t="s">
        <v>59</v>
      </c>
      <c r="F33" s="13" t="s">
        <v>140</v>
      </c>
      <c r="G33" s="11" t="s">
        <v>142</v>
      </c>
      <c r="H33" s="11" t="s">
        <v>92</v>
      </c>
      <c r="I33" s="11" t="s">
        <v>94</v>
      </c>
      <c r="J33" s="14">
        <v>333.33</v>
      </c>
      <c r="K33" s="14">
        <v>66.67</v>
      </c>
      <c r="L33" s="14">
        <v>400</v>
      </c>
      <c r="M33" s="14">
        <v>333.33</v>
      </c>
    </row>
    <row r="34" spans="2:13" x14ac:dyDescent="0.25">
      <c r="B34" s="5" t="s">
        <v>168</v>
      </c>
      <c r="J34" s="14">
        <v>9815.1900000000023</v>
      </c>
      <c r="K34" s="14">
        <v>1963.03</v>
      </c>
      <c r="L34" s="14">
        <v>11778.22</v>
      </c>
      <c r="M34" s="14">
        <v>9815.1900000000023</v>
      </c>
    </row>
    <row r="35" spans="2:13" x14ac:dyDescent="0.25">
      <c r="C35" s="20" t="s">
        <v>57</v>
      </c>
      <c r="D35" s="11" t="s">
        <v>58</v>
      </c>
      <c r="E35" s="11" t="s">
        <v>59</v>
      </c>
      <c r="F35" s="13" t="s">
        <v>113</v>
      </c>
      <c r="G35" s="11"/>
      <c r="H35" s="11" t="s">
        <v>115</v>
      </c>
      <c r="I35" s="11" t="s">
        <v>115</v>
      </c>
      <c r="J35" s="14">
        <v>27</v>
      </c>
      <c r="K35" s="14">
        <v>5.4</v>
      </c>
      <c r="L35" s="14">
        <v>32.4</v>
      </c>
      <c r="M35" s="14">
        <v>27</v>
      </c>
    </row>
    <row r="36" spans="2:13" x14ac:dyDescent="0.25">
      <c r="C36" s="20" t="s">
        <v>57</v>
      </c>
      <c r="D36" s="11" t="s">
        <v>58</v>
      </c>
      <c r="E36" s="11" t="s">
        <v>59</v>
      </c>
      <c r="F36" s="13" t="s">
        <v>122</v>
      </c>
      <c r="G36" s="11"/>
      <c r="H36" s="11" t="s">
        <v>115</v>
      </c>
      <c r="I36" s="11" t="s">
        <v>115</v>
      </c>
      <c r="J36" s="14">
        <v>2700</v>
      </c>
      <c r="K36" s="14">
        <v>540</v>
      </c>
      <c r="L36" s="14">
        <v>3240</v>
      </c>
      <c r="M36" s="14">
        <v>2700</v>
      </c>
    </row>
    <row r="37" spans="2:13" x14ac:dyDescent="0.25">
      <c r="C37" s="20" t="s">
        <v>57</v>
      </c>
      <c r="D37" s="11" t="s">
        <v>58</v>
      </c>
      <c r="E37" s="11" t="s">
        <v>59</v>
      </c>
      <c r="F37" s="13" t="s">
        <v>123</v>
      </c>
      <c r="G37" s="11"/>
      <c r="H37" s="11" t="s">
        <v>115</v>
      </c>
      <c r="I37" s="11" t="s">
        <v>115</v>
      </c>
      <c r="J37" s="14">
        <v>88</v>
      </c>
      <c r="K37" s="14">
        <v>17.600000000000001</v>
      </c>
      <c r="L37" s="14">
        <v>105.6</v>
      </c>
      <c r="M37" s="14">
        <v>88</v>
      </c>
    </row>
    <row r="38" spans="2:13" x14ac:dyDescent="0.25">
      <c r="C38" s="20" t="s">
        <v>57</v>
      </c>
      <c r="D38" s="11" t="s">
        <v>58</v>
      </c>
      <c r="E38" s="11" t="s">
        <v>59</v>
      </c>
      <c r="F38" s="13" t="s">
        <v>143</v>
      </c>
      <c r="G38" s="11"/>
      <c r="H38" s="11" t="s">
        <v>144</v>
      </c>
      <c r="I38" s="11" t="s">
        <v>94</v>
      </c>
      <c r="J38" s="14">
        <v>41</v>
      </c>
      <c r="K38" s="14">
        <v>8.1999999999999993</v>
      </c>
      <c r="L38" s="14">
        <v>49.2</v>
      </c>
      <c r="M38" s="14">
        <v>41</v>
      </c>
    </row>
    <row r="39" spans="2:13" x14ac:dyDescent="0.25">
      <c r="C39" s="20" t="s">
        <v>57</v>
      </c>
      <c r="D39" s="11" t="s">
        <v>58</v>
      </c>
      <c r="E39" s="11" t="s">
        <v>59</v>
      </c>
      <c r="F39" s="13" t="s">
        <v>145</v>
      </c>
      <c r="G39" s="11"/>
      <c r="H39" s="11" t="s">
        <v>146</v>
      </c>
      <c r="I39" s="11" t="s">
        <v>94</v>
      </c>
      <c r="J39" s="14">
        <v>4152</v>
      </c>
      <c r="K39" s="14">
        <v>830.4</v>
      </c>
      <c r="L39" s="14">
        <v>4982.3999999999996</v>
      </c>
      <c r="M39" s="14">
        <v>4152</v>
      </c>
    </row>
    <row r="40" spans="2:13" x14ac:dyDescent="0.25">
      <c r="C40" s="20" t="s">
        <v>57</v>
      </c>
      <c r="D40" s="11" t="s">
        <v>58</v>
      </c>
      <c r="E40" s="11" t="s">
        <v>59</v>
      </c>
      <c r="F40" s="13" t="s">
        <v>155</v>
      </c>
      <c r="G40" s="11"/>
      <c r="H40" s="11" t="s">
        <v>156</v>
      </c>
      <c r="I40" s="11" t="s">
        <v>156</v>
      </c>
      <c r="J40" s="14">
        <v>458.26</v>
      </c>
      <c r="K40" s="14">
        <v>91.65</v>
      </c>
      <c r="L40" s="14">
        <v>549.91</v>
      </c>
      <c r="M40" s="14">
        <v>458.26</v>
      </c>
    </row>
    <row r="41" spans="2:13" x14ac:dyDescent="0.25">
      <c r="C41" s="20" t="s">
        <v>57</v>
      </c>
      <c r="D41" s="11" t="s">
        <v>58</v>
      </c>
      <c r="E41" s="11" t="s">
        <v>59</v>
      </c>
      <c r="F41" s="13" t="s">
        <v>157</v>
      </c>
      <c r="G41" s="11"/>
      <c r="H41" s="11" t="s">
        <v>126</v>
      </c>
      <c r="I41" s="11" t="s">
        <v>126</v>
      </c>
      <c r="J41" s="14">
        <v>451.12</v>
      </c>
      <c r="K41" s="14">
        <v>90.22</v>
      </c>
      <c r="L41" s="14">
        <v>541.34</v>
      </c>
      <c r="M41" s="14">
        <v>451.12</v>
      </c>
    </row>
    <row r="42" spans="2:13" x14ac:dyDescent="0.25">
      <c r="C42" s="20" t="s">
        <v>57</v>
      </c>
      <c r="D42" s="11" t="s">
        <v>58</v>
      </c>
      <c r="E42" s="11" t="s">
        <v>59</v>
      </c>
      <c r="F42" s="13" t="s">
        <v>158</v>
      </c>
      <c r="G42" s="11"/>
      <c r="H42" s="11" t="s">
        <v>159</v>
      </c>
      <c r="I42" s="11" t="s">
        <v>159</v>
      </c>
      <c r="J42" s="14">
        <v>400</v>
      </c>
      <c r="K42" s="14">
        <v>80</v>
      </c>
      <c r="L42" s="14">
        <v>480</v>
      </c>
      <c r="M42" s="14">
        <v>400</v>
      </c>
    </row>
    <row r="43" spans="2:13" x14ac:dyDescent="0.25">
      <c r="C43" s="20" t="s">
        <v>57</v>
      </c>
      <c r="D43" s="11" t="s">
        <v>58</v>
      </c>
      <c r="E43" s="11" t="s">
        <v>59</v>
      </c>
      <c r="F43" s="13" t="s">
        <v>160</v>
      </c>
      <c r="G43" s="11"/>
      <c r="H43" s="11" t="s">
        <v>115</v>
      </c>
      <c r="I43" s="11" t="s">
        <v>115</v>
      </c>
      <c r="J43" s="14">
        <v>100.45</v>
      </c>
      <c r="K43" s="14">
        <v>20.09</v>
      </c>
      <c r="L43" s="14">
        <v>120.54</v>
      </c>
      <c r="M43" s="14">
        <v>100.45</v>
      </c>
    </row>
    <row r="44" spans="2:13" x14ac:dyDescent="0.25">
      <c r="C44" s="20" t="s">
        <v>57</v>
      </c>
      <c r="D44" s="11" t="s">
        <v>58</v>
      </c>
      <c r="E44" s="11" t="s">
        <v>65</v>
      </c>
      <c r="F44" s="13" t="s">
        <v>147</v>
      </c>
      <c r="G44" s="11"/>
      <c r="H44" s="11" t="s">
        <v>148</v>
      </c>
      <c r="I44" s="11" t="s">
        <v>94</v>
      </c>
      <c r="J44" s="14">
        <v>485</v>
      </c>
      <c r="K44" s="14">
        <v>97</v>
      </c>
      <c r="L44" s="14">
        <v>582</v>
      </c>
      <c r="M44" s="14">
        <v>485</v>
      </c>
    </row>
    <row r="45" spans="2:13" x14ac:dyDescent="0.25">
      <c r="C45" s="20" t="s">
        <v>57</v>
      </c>
      <c r="D45" s="11" t="s">
        <v>58</v>
      </c>
      <c r="E45" s="11" t="s">
        <v>116</v>
      </c>
      <c r="F45" s="13" t="s">
        <v>117</v>
      </c>
      <c r="G45" s="11"/>
      <c r="H45" s="11" t="s">
        <v>115</v>
      </c>
      <c r="I45" s="11" t="s">
        <v>115</v>
      </c>
      <c r="J45" s="14">
        <v>100</v>
      </c>
      <c r="K45" s="14">
        <v>20</v>
      </c>
      <c r="L45" s="14">
        <v>120</v>
      </c>
      <c r="M45" s="14">
        <v>100</v>
      </c>
    </row>
    <row r="46" spans="2:13" x14ac:dyDescent="0.25">
      <c r="C46" s="20" t="s">
        <v>57</v>
      </c>
      <c r="D46" s="11" t="s">
        <v>58</v>
      </c>
      <c r="E46" s="11" t="s">
        <v>116</v>
      </c>
      <c r="F46" s="13" t="s">
        <v>124</v>
      </c>
      <c r="G46" s="11"/>
      <c r="H46" s="11" t="s">
        <v>115</v>
      </c>
      <c r="I46" s="11" t="s">
        <v>115</v>
      </c>
      <c r="J46" s="14">
        <v>30</v>
      </c>
      <c r="K46" s="14">
        <v>6</v>
      </c>
      <c r="L46" s="14">
        <v>36</v>
      </c>
      <c r="M46" s="14">
        <v>30</v>
      </c>
    </row>
    <row r="47" spans="2:13" x14ac:dyDescent="0.25">
      <c r="C47" s="20" t="s">
        <v>57</v>
      </c>
      <c r="D47" s="11" t="s">
        <v>58</v>
      </c>
      <c r="E47" s="11" t="s">
        <v>116</v>
      </c>
      <c r="F47" s="13" t="s">
        <v>125</v>
      </c>
      <c r="G47" s="11"/>
      <c r="H47" s="11" t="s">
        <v>126</v>
      </c>
      <c r="I47" s="11" t="s">
        <v>126</v>
      </c>
      <c r="J47" s="14">
        <v>782.36</v>
      </c>
      <c r="K47" s="14">
        <v>156.47</v>
      </c>
      <c r="L47" s="14">
        <v>938.83</v>
      </c>
      <c r="M47" s="14">
        <v>782.36</v>
      </c>
    </row>
    <row r="48" spans="2:13" x14ac:dyDescent="0.25">
      <c r="B48" s="5" t="s">
        <v>171</v>
      </c>
      <c r="J48" s="14">
        <v>1000</v>
      </c>
      <c r="K48" s="14">
        <v>20</v>
      </c>
      <c r="L48" s="14">
        <v>1000</v>
      </c>
      <c r="M48" s="14">
        <v>1000</v>
      </c>
    </row>
    <row r="49" spans="2:13" x14ac:dyDescent="0.25">
      <c r="C49" s="20" t="s">
        <v>72</v>
      </c>
      <c r="D49" s="11" t="s">
        <v>58</v>
      </c>
      <c r="E49" s="11" t="s">
        <v>59</v>
      </c>
      <c r="F49" s="13" t="s">
        <v>131</v>
      </c>
      <c r="G49" s="11" t="s">
        <v>134</v>
      </c>
      <c r="H49" s="11" t="s">
        <v>133</v>
      </c>
      <c r="I49" s="11" t="s">
        <v>133</v>
      </c>
      <c r="J49" s="14">
        <v>1000</v>
      </c>
      <c r="K49" s="14">
        <v>20</v>
      </c>
      <c r="L49" s="14">
        <v>1000</v>
      </c>
      <c r="M49" s="14">
        <v>1000</v>
      </c>
    </row>
    <row r="50" spans="2:13" x14ac:dyDescent="0.25">
      <c r="B50" s="5" t="s">
        <v>172</v>
      </c>
      <c r="J50" s="14">
        <v>1200</v>
      </c>
      <c r="K50" s="14">
        <v>0</v>
      </c>
      <c r="L50" s="14">
        <v>1200</v>
      </c>
      <c r="M50" s="14">
        <v>1000</v>
      </c>
    </row>
    <row r="51" spans="2:13" x14ac:dyDescent="0.25">
      <c r="C51" s="20" t="s">
        <v>57</v>
      </c>
      <c r="D51" s="11" t="s">
        <v>58</v>
      </c>
      <c r="E51" s="11" t="s">
        <v>59</v>
      </c>
      <c r="F51" s="13" t="s">
        <v>161</v>
      </c>
      <c r="G51" s="11"/>
      <c r="H51" s="11" t="s">
        <v>133</v>
      </c>
      <c r="I51" s="11" t="s">
        <v>133</v>
      </c>
      <c r="J51" s="14">
        <v>1200</v>
      </c>
      <c r="K51" s="14">
        <v>0</v>
      </c>
      <c r="L51" s="14">
        <v>1200</v>
      </c>
      <c r="M51" s="14">
        <v>1000</v>
      </c>
    </row>
    <row r="52" spans="2:13" x14ac:dyDescent="0.25">
      <c r="B52" s="9" t="s">
        <v>27</v>
      </c>
      <c r="J52" s="14">
        <v>9482.4700000000012</v>
      </c>
      <c r="K52" s="14">
        <v>1485.2099999999998</v>
      </c>
      <c r="L52" s="14">
        <v>11147.68</v>
      </c>
      <c r="M52" s="14">
        <v>9282.4700000000012</v>
      </c>
    </row>
    <row r="53" spans="2:13" x14ac:dyDescent="0.25">
      <c r="J53"/>
      <c r="K53"/>
      <c r="L53"/>
      <c r="M53"/>
    </row>
    <row r="54" spans="2:13" x14ac:dyDescent="0.25">
      <c r="J54"/>
      <c r="K54"/>
      <c r="L54"/>
      <c r="M54"/>
    </row>
    <row r="55" spans="2:13" x14ac:dyDescent="0.25">
      <c r="J55"/>
      <c r="K55"/>
      <c r="L55"/>
      <c r="M55"/>
    </row>
    <row r="56" spans="2:13" x14ac:dyDescent="0.25">
      <c r="J56"/>
      <c r="K56"/>
      <c r="L56"/>
      <c r="M56"/>
    </row>
    <row r="57" spans="2:13" x14ac:dyDescent="0.25">
      <c r="J57"/>
      <c r="K57"/>
      <c r="L57"/>
      <c r="M57"/>
    </row>
    <row r="58" spans="2:13" x14ac:dyDescent="0.25">
      <c r="J58"/>
      <c r="K58"/>
      <c r="L58"/>
      <c r="M58"/>
    </row>
    <row r="59" spans="2:13" x14ac:dyDescent="0.25">
      <c r="J59"/>
      <c r="K59"/>
      <c r="L59"/>
      <c r="M59"/>
    </row>
    <row r="60" spans="2:13" x14ac:dyDescent="0.25">
      <c r="J60"/>
      <c r="K60"/>
      <c r="L60"/>
      <c r="M60"/>
    </row>
    <row r="61" spans="2:13" x14ac:dyDescent="0.25">
      <c r="J61"/>
      <c r="K61"/>
      <c r="L61"/>
      <c r="M61"/>
    </row>
    <row r="62" spans="2:13" x14ac:dyDescent="0.25">
      <c r="J62"/>
      <c r="K62"/>
      <c r="L62"/>
      <c r="M62"/>
    </row>
    <row r="63" spans="2:13" x14ac:dyDescent="0.25">
      <c r="J63"/>
      <c r="K63"/>
      <c r="L63"/>
      <c r="M63"/>
    </row>
    <row r="64" spans="2:13" x14ac:dyDescent="0.25">
      <c r="J64"/>
      <c r="K64"/>
      <c r="L64"/>
      <c r="M64"/>
    </row>
    <row r="65" spans="10:13" x14ac:dyDescent="0.25">
      <c r="J65"/>
      <c r="K65"/>
      <c r="L65"/>
      <c r="M65"/>
    </row>
    <row r="66" spans="10:13" x14ac:dyDescent="0.25">
      <c r="J66"/>
      <c r="K66"/>
      <c r="L66"/>
      <c r="M66"/>
    </row>
    <row r="67" spans="10:13" x14ac:dyDescent="0.25">
      <c r="J67"/>
      <c r="K67"/>
      <c r="L67"/>
      <c r="M67"/>
    </row>
    <row r="68" spans="10:13" x14ac:dyDescent="0.25">
      <c r="J68"/>
      <c r="K68"/>
      <c r="L68"/>
      <c r="M68"/>
    </row>
    <row r="69" spans="10:13" x14ac:dyDescent="0.25">
      <c r="J69"/>
      <c r="K69"/>
      <c r="L69"/>
      <c r="M69"/>
    </row>
    <row r="70" spans="10:13" x14ac:dyDescent="0.25">
      <c r="J70"/>
      <c r="K70"/>
      <c r="L70"/>
      <c r="M70"/>
    </row>
    <row r="71" spans="10:13" x14ac:dyDescent="0.25">
      <c r="J71"/>
      <c r="K71"/>
      <c r="L71"/>
      <c r="M71"/>
    </row>
    <row r="72" spans="10:13" x14ac:dyDescent="0.25">
      <c r="J72"/>
      <c r="K72"/>
      <c r="L72"/>
      <c r="M72"/>
    </row>
    <row r="73" spans="10:13" x14ac:dyDescent="0.25">
      <c r="J73"/>
      <c r="K73"/>
      <c r="L73"/>
      <c r="M73"/>
    </row>
    <row r="74" spans="10:13" x14ac:dyDescent="0.25">
      <c r="J74"/>
      <c r="K74"/>
      <c r="L74"/>
      <c r="M74"/>
    </row>
    <row r="75" spans="10:13" x14ac:dyDescent="0.25">
      <c r="J75"/>
      <c r="K75"/>
      <c r="L75"/>
      <c r="M75"/>
    </row>
    <row r="76" spans="10:13" x14ac:dyDescent="0.25">
      <c r="J76"/>
      <c r="K76"/>
      <c r="L76"/>
      <c r="M76"/>
    </row>
    <row r="77" spans="10:13" x14ac:dyDescent="0.25">
      <c r="J77"/>
      <c r="K77"/>
      <c r="L77"/>
      <c r="M77"/>
    </row>
    <row r="78" spans="10:13" x14ac:dyDescent="0.25">
      <c r="J78"/>
      <c r="K78"/>
      <c r="L78"/>
      <c r="M78"/>
    </row>
    <row r="79" spans="10:13" x14ac:dyDescent="0.25">
      <c r="J79"/>
      <c r="K79"/>
      <c r="L79"/>
      <c r="M79"/>
    </row>
    <row r="80" spans="10:13" x14ac:dyDescent="0.25">
      <c r="J80"/>
      <c r="K80"/>
      <c r="L80"/>
      <c r="M80"/>
    </row>
    <row r="81" spans="10:13" x14ac:dyDescent="0.25">
      <c r="J81"/>
      <c r="K81"/>
      <c r="L81"/>
      <c r="M81"/>
    </row>
    <row r="82" spans="10:13" x14ac:dyDescent="0.25">
      <c r="J82"/>
      <c r="K82"/>
      <c r="L82"/>
      <c r="M82"/>
    </row>
    <row r="83" spans="10:13" x14ac:dyDescent="0.25">
      <c r="J83"/>
      <c r="K83"/>
      <c r="L83"/>
      <c r="M83"/>
    </row>
    <row r="84" spans="10:13" x14ac:dyDescent="0.25">
      <c r="J84"/>
      <c r="K84"/>
      <c r="L84"/>
      <c r="M84"/>
    </row>
    <row r="85" spans="10:13" x14ac:dyDescent="0.25">
      <c r="J85"/>
      <c r="K85"/>
      <c r="L85"/>
      <c r="M85"/>
    </row>
    <row r="86" spans="10:13" x14ac:dyDescent="0.25">
      <c r="J86"/>
      <c r="K86"/>
      <c r="L86"/>
      <c r="M86"/>
    </row>
    <row r="87" spans="10:13" x14ac:dyDescent="0.25">
      <c r="J87"/>
      <c r="K87"/>
      <c r="L87"/>
      <c r="M87"/>
    </row>
    <row r="88" spans="10:13" x14ac:dyDescent="0.25">
      <c r="J88"/>
      <c r="K88"/>
      <c r="L88"/>
      <c r="M88"/>
    </row>
    <row r="89" spans="10:13" x14ac:dyDescent="0.25">
      <c r="J89"/>
      <c r="K89"/>
      <c r="L89"/>
      <c r="M89"/>
    </row>
    <row r="90" spans="10:13" x14ac:dyDescent="0.25">
      <c r="J90"/>
      <c r="K90"/>
      <c r="L90"/>
      <c r="M90"/>
    </row>
    <row r="91" spans="10:13" x14ac:dyDescent="0.25">
      <c r="J91"/>
      <c r="K91"/>
      <c r="L91"/>
      <c r="M91"/>
    </row>
    <row r="92" spans="10:13" x14ac:dyDescent="0.25">
      <c r="J92"/>
      <c r="K92"/>
      <c r="L92"/>
      <c r="M92"/>
    </row>
    <row r="93" spans="10:13" x14ac:dyDescent="0.25">
      <c r="J93"/>
      <c r="K93"/>
      <c r="L93"/>
      <c r="M93"/>
    </row>
    <row r="94" spans="10:13" x14ac:dyDescent="0.25">
      <c r="J94"/>
      <c r="K94"/>
      <c r="L94"/>
      <c r="M94"/>
    </row>
    <row r="95" spans="10:13" x14ac:dyDescent="0.25">
      <c r="J95"/>
      <c r="K95"/>
      <c r="L95"/>
      <c r="M95"/>
    </row>
    <row r="96" spans="10:13" x14ac:dyDescent="0.25">
      <c r="J96"/>
      <c r="K96"/>
      <c r="L96"/>
      <c r="M96"/>
    </row>
    <row r="97" spans="10:13" x14ac:dyDescent="0.25">
      <c r="J97"/>
      <c r="K97"/>
      <c r="L97"/>
      <c r="M97"/>
    </row>
    <row r="98" spans="10:13" x14ac:dyDescent="0.25">
      <c r="J98"/>
      <c r="K98"/>
      <c r="L98"/>
      <c r="M98"/>
    </row>
    <row r="99" spans="10:13" x14ac:dyDescent="0.25">
      <c r="J99"/>
      <c r="K99"/>
      <c r="L99"/>
      <c r="M99"/>
    </row>
    <row r="100" spans="10:13" x14ac:dyDescent="0.25">
      <c r="J100"/>
      <c r="K100"/>
      <c r="L100"/>
      <c r="M100"/>
    </row>
    <row r="101" spans="10:13" x14ac:dyDescent="0.25">
      <c r="J101"/>
      <c r="K101"/>
      <c r="L101"/>
      <c r="M101"/>
    </row>
    <row r="102" spans="10:13" x14ac:dyDescent="0.25">
      <c r="J102"/>
      <c r="K102"/>
      <c r="L102"/>
      <c r="M102"/>
    </row>
    <row r="103" spans="10:13" x14ac:dyDescent="0.25">
      <c r="J103"/>
      <c r="K103"/>
      <c r="L103"/>
      <c r="M103"/>
    </row>
    <row r="104" spans="10:13" x14ac:dyDescent="0.25">
      <c r="J104"/>
      <c r="K104"/>
      <c r="L104"/>
      <c r="M104"/>
    </row>
    <row r="105" spans="10:13" x14ac:dyDescent="0.25">
      <c r="J105"/>
      <c r="K105"/>
      <c r="L105"/>
      <c r="M105"/>
    </row>
    <row r="106" spans="10:13" x14ac:dyDescent="0.25">
      <c r="J106"/>
      <c r="K106"/>
      <c r="L106"/>
      <c r="M106"/>
    </row>
    <row r="107" spans="10:13" x14ac:dyDescent="0.25">
      <c r="J107"/>
      <c r="K107"/>
      <c r="L107"/>
      <c r="M107"/>
    </row>
    <row r="108" spans="10:13" x14ac:dyDescent="0.25">
      <c r="J108"/>
      <c r="K108"/>
      <c r="L108"/>
      <c r="M108"/>
    </row>
    <row r="109" spans="10:13" x14ac:dyDescent="0.25">
      <c r="J109"/>
      <c r="K109"/>
      <c r="L109"/>
      <c r="M109"/>
    </row>
    <row r="110" spans="10:13" x14ac:dyDescent="0.25">
      <c r="J110"/>
      <c r="K110"/>
      <c r="L110"/>
      <c r="M110"/>
    </row>
    <row r="111" spans="10:13" x14ac:dyDescent="0.25">
      <c r="J111"/>
      <c r="K111"/>
      <c r="L111"/>
      <c r="M111"/>
    </row>
    <row r="112" spans="10:13" x14ac:dyDescent="0.25">
      <c r="J112"/>
      <c r="K112"/>
      <c r="L112"/>
      <c r="M112"/>
    </row>
    <row r="113" spans="10:13" x14ac:dyDescent="0.25">
      <c r="J113"/>
      <c r="K113"/>
      <c r="L113"/>
      <c r="M113"/>
    </row>
    <row r="114" spans="10:13" x14ac:dyDescent="0.25">
      <c r="J114"/>
      <c r="K114"/>
      <c r="L114"/>
      <c r="M114"/>
    </row>
    <row r="115" spans="10:13" x14ac:dyDescent="0.25">
      <c r="J115"/>
      <c r="K115"/>
      <c r="L115"/>
      <c r="M115"/>
    </row>
    <row r="116" spans="10:13" x14ac:dyDescent="0.25">
      <c r="J116"/>
      <c r="K116"/>
      <c r="L116"/>
      <c r="M116"/>
    </row>
    <row r="117" spans="10:13" x14ac:dyDescent="0.25">
      <c r="J117"/>
      <c r="K117"/>
      <c r="L117"/>
      <c r="M117"/>
    </row>
    <row r="118" spans="10:13" x14ac:dyDescent="0.25">
      <c r="J118"/>
      <c r="K118"/>
      <c r="L118"/>
      <c r="M118"/>
    </row>
    <row r="119" spans="10:13" x14ac:dyDescent="0.25">
      <c r="J119"/>
      <c r="K119"/>
      <c r="L119"/>
      <c r="M119"/>
    </row>
    <row r="120" spans="10:13" x14ac:dyDescent="0.25">
      <c r="J120"/>
      <c r="K120"/>
      <c r="L120"/>
      <c r="M120"/>
    </row>
    <row r="121" spans="10:13" x14ac:dyDescent="0.25">
      <c r="J121"/>
      <c r="K121"/>
      <c r="L121"/>
      <c r="M121"/>
    </row>
    <row r="122" spans="10:13" x14ac:dyDescent="0.25">
      <c r="J122"/>
      <c r="K122"/>
      <c r="L122"/>
      <c r="M122"/>
    </row>
    <row r="123" spans="10:13" x14ac:dyDescent="0.25">
      <c r="J123"/>
      <c r="K123"/>
      <c r="L123"/>
      <c r="M123"/>
    </row>
    <row r="124" spans="10:13" x14ac:dyDescent="0.25">
      <c r="J124"/>
      <c r="K124"/>
      <c r="L124"/>
      <c r="M124"/>
    </row>
    <row r="125" spans="10:13" x14ac:dyDescent="0.25">
      <c r="J125"/>
      <c r="K125"/>
      <c r="L125"/>
      <c r="M125"/>
    </row>
    <row r="126" spans="10:13" x14ac:dyDescent="0.25">
      <c r="J126"/>
      <c r="K126"/>
      <c r="L126"/>
      <c r="M126"/>
    </row>
    <row r="127" spans="10:13" x14ac:dyDescent="0.25">
      <c r="J127"/>
      <c r="K127"/>
      <c r="L127"/>
      <c r="M127"/>
    </row>
    <row r="128" spans="10:13" x14ac:dyDescent="0.25">
      <c r="J128"/>
      <c r="K128"/>
      <c r="L128"/>
      <c r="M128"/>
    </row>
    <row r="129" spans="10:13" x14ac:dyDescent="0.25">
      <c r="J129"/>
      <c r="K129"/>
      <c r="L129"/>
      <c r="M129"/>
    </row>
    <row r="130" spans="10:13" x14ac:dyDescent="0.25">
      <c r="J130"/>
      <c r="K130"/>
      <c r="L130"/>
      <c r="M130"/>
    </row>
    <row r="131" spans="10:13" x14ac:dyDescent="0.25">
      <c r="J131"/>
      <c r="K131"/>
      <c r="L131"/>
      <c r="M131"/>
    </row>
    <row r="132" spans="10:13" x14ac:dyDescent="0.25">
      <c r="J132"/>
      <c r="K132"/>
      <c r="L132"/>
      <c r="M132"/>
    </row>
    <row r="133" spans="10:13" x14ac:dyDescent="0.25">
      <c r="J133"/>
      <c r="K133"/>
      <c r="L133"/>
      <c r="M133"/>
    </row>
    <row r="134" spans="10:13" x14ac:dyDescent="0.25">
      <c r="J134"/>
      <c r="K134"/>
      <c r="L134"/>
      <c r="M134"/>
    </row>
    <row r="135" spans="10:13" x14ac:dyDescent="0.25">
      <c r="J135"/>
      <c r="K135"/>
      <c r="L135"/>
      <c r="M135"/>
    </row>
    <row r="136" spans="10:13" x14ac:dyDescent="0.25">
      <c r="J136"/>
      <c r="K136"/>
      <c r="L136"/>
      <c r="M136"/>
    </row>
    <row r="137" spans="10:13" x14ac:dyDescent="0.25">
      <c r="J137"/>
      <c r="K137"/>
      <c r="L137"/>
      <c r="M137"/>
    </row>
    <row r="138" spans="10:13" x14ac:dyDescent="0.25">
      <c r="J138"/>
      <c r="K138"/>
      <c r="L138"/>
      <c r="M138"/>
    </row>
    <row r="139" spans="10:13" x14ac:dyDescent="0.25">
      <c r="J139"/>
      <c r="K139"/>
      <c r="L139"/>
      <c r="M139"/>
    </row>
    <row r="140" spans="10:13" x14ac:dyDescent="0.25">
      <c r="J140"/>
      <c r="K140"/>
      <c r="L140"/>
      <c r="M140"/>
    </row>
    <row r="141" spans="10:13" x14ac:dyDescent="0.25">
      <c r="J141"/>
      <c r="K141"/>
      <c r="L141"/>
      <c r="M141"/>
    </row>
    <row r="142" spans="10:13" x14ac:dyDescent="0.25">
      <c r="J142"/>
      <c r="K142"/>
      <c r="L142"/>
      <c r="M142"/>
    </row>
    <row r="143" spans="10:13" x14ac:dyDescent="0.25">
      <c r="J143"/>
      <c r="K143"/>
      <c r="L143"/>
      <c r="M143"/>
    </row>
    <row r="144" spans="10:13" x14ac:dyDescent="0.25">
      <c r="J144"/>
      <c r="K144"/>
      <c r="L144"/>
      <c r="M144"/>
    </row>
    <row r="145" spans="10:13" x14ac:dyDescent="0.25">
      <c r="J145"/>
      <c r="K145"/>
      <c r="L145"/>
      <c r="M145"/>
    </row>
    <row r="146" spans="10:13" x14ac:dyDescent="0.25">
      <c r="J146"/>
      <c r="K146"/>
      <c r="L146"/>
      <c r="M146"/>
    </row>
    <row r="147" spans="10:13" x14ac:dyDescent="0.25">
      <c r="J147"/>
      <c r="K147"/>
      <c r="L147"/>
      <c r="M147"/>
    </row>
    <row r="148" spans="10:13" x14ac:dyDescent="0.25">
      <c r="J148"/>
      <c r="K148"/>
      <c r="L148"/>
      <c r="M148"/>
    </row>
    <row r="149" spans="10:13" x14ac:dyDescent="0.25">
      <c r="J149"/>
      <c r="K149"/>
      <c r="L149"/>
      <c r="M149"/>
    </row>
    <row r="150" spans="10:13" x14ac:dyDescent="0.25">
      <c r="J150"/>
      <c r="K150"/>
      <c r="L150"/>
      <c r="M150"/>
    </row>
    <row r="151" spans="10:13" x14ac:dyDescent="0.25">
      <c r="J151"/>
      <c r="K151"/>
      <c r="L151"/>
      <c r="M151"/>
    </row>
    <row r="152" spans="10:13" x14ac:dyDescent="0.25">
      <c r="J152"/>
      <c r="K152"/>
      <c r="L152"/>
      <c r="M152"/>
    </row>
    <row r="153" spans="10:13" x14ac:dyDescent="0.25">
      <c r="J153"/>
      <c r="K153"/>
      <c r="L153"/>
      <c r="M153"/>
    </row>
    <row r="154" spans="10:13" x14ac:dyDescent="0.25">
      <c r="J154"/>
      <c r="K154"/>
      <c r="L154"/>
      <c r="M154"/>
    </row>
    <row r="155" spans="10:13" x14ac:dyDescent="0.25">
      <c r="J155"/>
      <c r="K155"/>
      <c r="L155"/>
      <c r="M155"/>
    </row>
    <row r="156" spans="10:13" x14ac:dyDescent="0.25">
      <c r="J156"/>
      <c r="K156"/>
      <c r="L156"/>
      <c r="M156"/>
    </row>
    <row r="157" spans="10:13" x14ac:dyDescent="0.25">
      <c r="J157"/>
      <c r="K157"/>
      <c r="L157"/>
      <c r="M157"/>
    </row>
    <row r="158" spans="10:13" x14ac:dyDescent="0.25">
      <c r="J158"/>
      <c r="K158"/>
      <c r="L158"/>
      <c r="M158"/>
    </row>
    <row r="159" spans="10:13" x14ac:dyDescent="0.25">
      <c r="J159"/>
      <c r="K159"/>
      <c r="L159"/>
      <c r="M159"/>
    </row>
    <row r="160" spans="10:13" x14ac:dyDescent="0.25">
      <c r="J160"/>
      <c r="K160"/>
      <c r="L160"/>
      <c r="M160"/>
    </row>
    <row r="161" spans="10:13" x14ac:dyDescent="0.25">
      <c r="J161"/>
      <c r="K161"/>
      <c r="L161"/>
      <c r="M161"/>
    </row>
    <row r="162" spans="10:13" x14ac:dyDescent="0.25">
      <c r="J162"/>
      <c r="K162"/>
      <c r="L162"/>
      <c r="M162"/>
    </row>
    <row r="163" spans="10:13" x14ac:dyDescent="0.25">
      <c r="J163"/>
      <c r="K163"/>
      <c r="L163"/>
      <c r="M163"/>
    </row>
    <row r="164" spans="10:13" x14ac:dyDescent="0.25">
      <c r="J164"/>
      <c r="K164"/>
      <c r="L164"/>
      <c r="M164"/>
    </row>
    <row r="165" spans="10:13" x14ac:dyDescent="0.25">
      <c r="J165"/>
      <c r="K165"/>
      <c r="L165"/>
      <c r="M165"/>
    </row>
    <row r="166" spans="10:13" x14ac:dyDescent="0.25">
      <c r="J166"/>
      <c r="K166"/>
      <c r="L166"/>
      <c r="M166"/>
    </row>
    <row r="167" spans="10:13" x14ac:dyDescent="0.25">
      <c r="J167"/>
      <c r="K167"/>
      <c r="L167"/>
      <c r="M167"/>
    </row>
    <row r="168" spans="10:13" x14ac:dyDescent="0.25">
      <c r="J168"/>
      <c r="K168"/>
      <c r="L168"/>
      <c r="M168"/>
    </row>
  </sheetData>
  <mergeCells count="1">
    <mergeCell ref="B2:M2"/>
  </mergeCells>
  <pageMargins left="0.70866141732283472" right="0.70866141732283472" top="0.74803149606299213" bottom="0.74803149606299213" header="0.31496062992125984" footer="0.31496062992125984"/>
  <pageSetup paperSize="9" scale="59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128"/>
  <sheetViews>
    <sheetView workbookViewId="0"/>
  </sheetViews>
  <sheetFormatPr baseColWidth="10" defaultRowHeight="15" x14ac:dyDescent="0.25"/>
  <cols>
    <col min="2" max="2" width="23" customWidth="1"/>
    <col min="3" max="3" width="21" customWidth="1"/>
    <col min="4" max="4" width="33.42578125" customWidth="1"/>
    <col min="5" max="6" width="29.5703125" customWidth="1"/>
    <col min="7" max="10" width="32.5703125" customWidth="1"/>
    <col min="11" max="11" width="26.85546875" customWidth="1"/>
    <col min="12" max="12" width="22" customWidth="1"/>
    <col min="13" max="13" width="20.140625" customWidth="1"/>
    <col min="14" max="14" width="21.7109375" customWidth="1"/>
    <col min="15" max="15" width="21.5703125" customWidth="1"/>
    <col min="16" max="16" width="36.42578125" customWidth="1"/>
    <col min="17" max="17" width="32.5703125" customWidth="1"/>
    <col min="18" max="18" width="23" customWidth="1"/>
    <col min="19" max="21" width="23.28515625" customWidth="1"/>
    <col min="23" max="24" width="22.140625" customWidth="1"/>
    <col min="25" max="25" width="13.7109375" customWidth="1"/>
    <col min="26" max="26" width="12.7109375" customWidth="1"/>
    <col min="27" max="27" width="13" customWidth="1"/>
    <col min="28" max="28" width="14.42578125" customWidth="1"/>
    <col min="29" max="29" width="21.28515625" customWidth="1"/>
    <col min="30" max="30" width="25.7109375" customWidth="1"/>
    <col min="31" max="31" width="22" customWidth="1"/>
    <col min="32" max="32" width="18" customWidth="1"/>
    <col min="33" max="33" width="28.28515625" customWidth="1"/>
    <col min="34" max="34" width="27.42578125" customWidth="1"/>
    <col min="35" max="35" width="23.28515625" customWidth="1"/>
    <col min="36" max="36" width="27.140625" customWidth="1"/>
    <col min="37" max="37" width="24.7109375" hidden="1" customWidth="1"/>
    <col min="38" max="38" width="11.42578125" hidden="1" customWidth="1"/>
    <col min="39" max="39" width="14.140625" hidden="1" customWidth="1"/>
    <col min="40" max="40" width="18.28515625" hidden="1" customWidth="1"/>
    <col min="41" max="41" width="16.5703125" hidden="1" customWidth="1"/>
    <col min="42" max="42" width="13.140625" hidden="1" customWidth="1"/>
    <col min="43" max="43" width="0" hidden="1" customWidth="1"/>
  </cols>
  <sheetData>
    <row r="1" spans="1:42" x14ac:dyDescent="0.25">
      <c r="A1" t="s">
        <v>42</v>
      </c>
      <c r="B1" t="str">
        <f>AL4</f>
        <v>388556</v>
      </c>
      <c r="C1" t="s">
        <v>40</v>
      </c>
      <c r="D1" t="str">
        <f>AM4</f>
        <v>PR</v>
      </c>
      <c r="E1" t="s">
        <v>41</v>
      </c>
      <c r="F1" t="str">
        <f>AN4</f>
        <v>28-03-2018</v>
      </c>
    </row>
    <row r="2" spans="1:42" x14ac:dyDescent="0.25">
      <c r="A2" t="s">
        <v>43</v>
      </c>
      <c r="B2" t="str">
        <f>AO4</f>
        <v>01-01-2018</v>
      </c>
      <c r="C2" t="str">
        <f>AP4</f>
        <v>31-12-2018</v>
      </c>
    </row>
    <row r="3" spans="1:42" x14ac:dyDescent="0.25">
      <c r="A3" t="s">
        <v>33</v>
      </c>
      <c r="B3" t="s">
        <v>5</v>
      </c>
      <c r="C3" t="s">
        <v>6</v>
      </c>
      <c r="D3" t="s">
        <v>46</v>
      </c>
      <c r="E3" t="s">
        <v>48</v>
      </c>
      <c r="F3" t="s">
        <v>44</v>
      </c>
      <c r="G3" t="s">
        <v>45</v>
      </c>
      <c r="H3" t="s">
        <v>47</v>
      </c>
      <c r="I3" t="s">
        <v>53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34</v>
      </c>
      <c r="R3" t="s">
        <v>16</v>
      </c>
      <c r="S3" t="s">
        <v>17</v>
      </c>
      <c r="T3" t="s">
        <v>18</v>
      </c>
      <c r="U3" t="s">
        <v>55</v>
      </c>
      <c r="V3" t="s">
        <v>19</v>
      </c>
      <c r="W3" t="s">
        <v>20</v>
      </c>
      <c r="X3" t="s">
        <v>56</v>
      </c>
      <c r="Y3" t="s">
        <v>21</v>
      </c>
      <c r="Z3" t="s">
        <v>22</v>
      </c>
      <c r="AA3" t="s">
        <v>23</v>
      </c>
      <c r="AB3" t="s">
        <v>0</v>
      </c>
      <c r="AC3" t="s">
        <v>1</v>
      </c>
      <c r="AD3" t="s">
        <v>24</v>
      </c>
      <c r="AE3" t="s">
        <v>29</v>
      </c>
      <c r="AF3" t="s">
        <v>2</v>
      </c>
      <c r="AG3" t="s">
        <v>26</v>
      </c>
      <c r="AH3" t="s">
        <v>30</v>
      </c>
      <c r="AI3" t="s">
        <v>3</v>
      </c>
      <c r="AJ3" t="s">
        <v>25</v>
      </c>
      <c r="AK3" t="s">
        <v>31</v>
      </c>
      <c r="AL3" t="s">
        <v>35</v>
      </c>
      <c r="AM3" t="s">
        <v>36</v>
      </c>
      <c r="AN3" t="s">
        <v>37</v>
      </c>
      <c r="AO3" t="s">
        <v>39</v>
      </c>
      <c r="AP3" t="s">
        <v>38</v>
      </c>
    </row>
    <row r="4" spans="1:42" x14ac:dyDescent="0.25">
      <c r="A4" t="s">
        <v>72</v>
      </c>
      <c r="B4" t="s">
        <v>58</v>
      </c>
      <c r="C4" t="s">
        <v>59</v>
      </c>
      <c r="D4" t="s">
        <v>75</v>
      </c>
      <c r="E4" t="s">
        <v>60</v>
      </c>
      <c r="F4" t="s">
        <v>76</v>
      </c>
      <c r="G4" t="s">
        <v>60</v>
      </c>
      <c r="H4" t="s">
        <v>77</v>
      </c>
      <c r="I4" t="s">
        <v>76</v>
      </c>
      <c r="J4" t="s">
        <v>76</v>
      </c>
      <c r="K4" t="s">
        <v>76</v>
      </c>
      <c r="L4" s="10">
        <v>-153.05000000000001</v>
      </c>
      <c r="M4" s="10">
        <v>-30.61</v>
      </c>
      <c r="N4" s="10">
        <v>-183.66</v>
      </c>
      <c r="O4" s="10">
        <v>-153.05000000000001</v>
      </c>
      <c r="P4" t="s">
        <v>78</v>
      </c>
      <c r="Q4" t="s">
        <v>78</v>
      </c>
      <c r="R4" t="s">
        <v>165</v>
      </c>
      <c r="S4" t="s">
        <v>79</v>
      </c>
      <c r="T4" t="s">
        <v>80</v>
      </c>
      <c r="V4" t="s">
        <v>81</v>
      </c>
      <c r="W4" t="s">
        <v>82</v>
      </c>
      <c r="X4" t="s">
        <v>164</v>
      </c>
      <c r="Y4" t="s">
        <v>57</v>
      </c>
      <c r="Z4" t="s">
        <v>83</v>
      </c>
      <c r="AA4" t="s">
        <v>60</v>
      </c>
      <c r="AB4" t="s">
        <v>62</v>
      </c>
      <c r="AC4" t="s">
        <v>62</v>
      </c>
      <c r="AD4" t="s">
        <v>84</v>
      </c>
      <c r="AE4" t="str">
        <f t="shared" ref="AE4:AE36" si="0">CONCATENATE(AC4," - ",AD4)</f>
        <v>IND - Qualiac</v>
      </c>
      <c r="AF4" t="s">
        <v>69</v>
      </c>
      <c r="AG4" t="s">
        <v>70</v>
      </c>
      <c r="AH4" t="str">
        <f t="shared" ref="AH4:AH36" si="1">CONCATENATE(AF4," - ",AG4)</f>
        <v>C - Collectée</v>
      </c>
      <c r="AI4" t="s">
        <v>83</v>
      </c>
      <c r="AJ4" t="s">
        <v>85</v>
      </c>
      <c r="AK4" t="str">
        <f t="shared" ref="AK4:AK36" si="2">CONCATENATE(AI4," - ",AJ4)</f>
        <v>5100 - Encaissement 20%</v>
      </c>
      <c r="AL4" t="s">
        <v>86</v>
      </c>
      <c r="AM4" t="s">
        <v>64</v>
      </c>
      <c r="AN4" t="s">
        <v>87</v>
      </c>
      <c r="AO4" t="s">
        <v>88</v>
      </c>
      <c r="AP4" t="s">
        <v>89</v>
      </c>
    </row>
    <row r="5" spans="1:42" x14ac:dyDescent="0.25">
      <c r="A5" t="s">
        <v>72</v>
      </c>
      <c r="B5" t="s">
        <v>58</v>
      </c>
      <c r="C5" t="s">
        <v>59</v>
      </c>
      <c r="D5" t="s">
        <v>90</v>
      </c>
      <c r="E5" t="s">
        <v>91</v>
      </c>
      <c r="F5" t="s">
        <v>92</v>
      </c>
      <c r="G5" t="s">
        <v>60</v>
      </c>
      <c r="H5" t="s">
        <v>93</v>
      </c>
      <c r="I5" t="s">
        <v>92</v>
      </c>
      <c r="J5" t="s">
        <v>92</v>
      </c>
      <c r="K5" t="s">
        <v>94</v>
      </c>
      <c r="L5" s="10">
        <v>-166.67</v>
      </c>
      <c r="M5" s="10">
        <v>-33.33</v>
      </c>
      <c r="N5" s="10">
        <v>-200</v>
      </c>
      <c r="O5" s="10">
        <v>-166.67</v>
      </c>
      <c r="P5" t="s">
        <v>78</v>
      </c>
      <c r="Q5" t="s">
        <v>78</v>
      </c>
      <c r="R5" t="s">
        <v>95</v>
      </c>
      <c r="S5" t="s">
        <v>96</v>
      </c>
      <c r="T5" t="s">
        <v>60</v>
      </c>
      <c r="V5" t="s">
        <v>97</v>
      </c>
      <c r="W5" t="s">
        <v>98</v>
      </c>
      <c r="X5" t="s">
        <v>61</v>
      </c>
      <c r="Y5" t="s">
        <v>57</v>
      </c>
      <c r="Z5" t="s">
        <v>83</v>
      </c>
      <c r="AA5" t="s">
        <v>60</v>
      </c>
      <c r="AB5" t="s">
        <v>62</v>
      </c>
      <c r="AC5" t="s">
        <v>62</v>
      </c>
      <c r="AD5" t="s">
        <v>84</v>
      </c>
      <c r="AE5" t="str">
        <f t="shared" si="0"/>
        <v>IND - Qualiac</v>
      </c>
      <c r="AF5" t="s">
        <v>69</v>
      </c>
      <c r="AG5" t="s">
        <v>70</v>
      </c>
      <c r="AH5" t="str">
        <f t="shared" si="1"/>
        <v>C - Collectée</v>
      </c>
      <c r="AI5" t="s">
        <v>83</v>
      </c>
      <c r="AJ5" t="s">
        <v>85</v>
      </c>
      <c r="AK5" t="str">
        <f t="shared" si="2"/>
        <v>5100 - Encaissement 20%</v>
      </c>
      <c r="AL5" t="s">
        <v>86</v>
      </c>
      <c r="AM5" t="s">
        <v>64</v>
      </c>
      <c r="AN5" t="s">
        <v>87</v>
      </c>
      <c r="AO5" t="s">
        <v>88</v>
      </c>
      <c r="AP5" t="s">
        <v>89</v>
      </c>
    </row>
    <row r="6" spans="1:42" x14ac:dyDescent="0.25">
      <c r="A6" t="s">
        <v>57</v>
      </c>
      <c r="B6" t="s">
        <v>58</v>
      </c>
      <c r="C6" t="s">
        <v>59</v>
      </c>
      <c r="D6" t="s">
        <v>99</v>
      </c>
      <c r="E6" t="s">
        <v>100</v>
      </c>
      <c r="F6" t="s">
        <v>101</v>
      </c>
      <c r="G6" t="s">
        <v>60</v>
      </c>
      <c r="H6" t="s">
        <v>60</v>
      </c>
      <c r="J6" t="s">
        <v>101</v>
      </c>
      <c r="K6" t="s">
        <v>94</v>
      </c>
      <c r="L6" s="10">
        <v>-500</v>
      </c>
      <c r="M6" s="10">
        <v>-100</v>
      </c>
      <c r="N6" s="10">
        <v>-600</v>
      </c>
      <c r="O6" s="10">
        <v>-500</v>
      </c>
      <c r="P6" t="s">
        <v>78</v>
      </c>
      <c r="Q6" t="s">
        <v>78</v>
      </c>
      <c r="R6" t="s">
        <v>165</v>
      </c>
      <c r="S6" t="s">
        <v>79</v>
      </c>
      <c r="T6" t="s">
        <v>80</v>
      </c>
      <c r="V6" t="s">
        <v>81</v>
      </c>
      <c r="W6" t="s">
        <v>82</v>
      </c>
      <c r="X6" t="s">
        <v>164</v>
      </c>
      <c r="Y6" t="s">
        <v>57</v>
      </c>
      <c r="Z6" t="s">
        <v>102</v>
      </c>
      <c r="AA6" t="s">
        <v>60</v>
      </c>
      <c r="AB6" t="s">
        <v>62</v>
      </c>
      <c r="AC6" t="s">
        <v>62</v>
      </c>
      <c r="AD6" t="s">
        <v>84</v>
      </c>
      <c r="AE6" t="str">
        <f t="shared" si="0"/>
        <v>IND - Qualiac</v>
      </c>
      <c r="AF6" t="s">
        <v>69</v>
      </c>
      <c r="AG6" t="s">
        <v>70</v>
      </c>
      <c r="AH6" t="str">
        <f t="shared" si="1"/>
        <v>C - Collectée</v>
      </c>
      <c r="AI6" t="s">
        <v>102</v>
      </c>
      <c r="AJ6" t="s">
        <v>103</v>
      </c>
      <c r="AK6" t="str">
        <f t="shared" si="2"/>
        <v>5101 - Débit 20% cpt att.</v>
      </c>
      <c r="AL6" t="s">
        <v>86</v>
      </c>
      <c r="AM6" t="s">
        <v>64</v>
      </c>
      <c r="AN6" t="s">
        <v>87</v>
      </c>
      <c r="AO6" t="s">
        <v>88</v>
      </c>
      <c r="AP6" t="s">
        <v>89</v>
      </c>
    </row>
    <row r="7" spans="1:42" x14ac:dyDescent="0.25">
      <c r="A7" t="s">
        <v>57</v>
      </c>
      <c r="B7" t="s">
        <v>58</v>
      </c>
      <c r="C7" t="s">
        <v>59</v>
      </c>
      <c r="D7" t="s">
        <v>104</v>
      </c>
      <c r="E7" t="s">
        <v>105</v>
      </c>
      <c r="F7" t="s">
        <v>101</v>
      </c>
      <c r="G7" t="s">
        <v>60</v>
      </c>
      <c r="H7" t="s">
        <v>60</v>
      </c>
      <c r="J7" t="s">
        <v>101</v>
      </c>
      <c r="K7" t="s">
        <v>94</v>
      </c>
      <c r="L7" s="10">
        <v>-500</v>
      </c>
      <c r="M7" s="10">
        <v>-100</v>
      </c>
      <c r="N7" s="10">
        <v>-600</v>
      </c>
      <c r="O7" s="10">
        <v>-500</v>
      </c>
      <c r="P7" t="s">
        <v>78</v>
      </c>
      <c r="Q7" t="s">
        <v>78</v>
      </c>
      <c r="R7" t="s">
        <v>165</v>
      </c>
      <c r="S7" t="s">
        <v>79</v>
      </c>
      <c r="T7" t="s">
        <v>80</v>
      </c>
      <c r="V7" t="s">
        <v>81</v>
      </c>
      <c r="W7" t="s">
        <v>82</v>
      </c>
      <c r="X7" t="s">
        <v>164</v>
      </c>
      <c r="Y7" t="s">
        <v>57</v>
      </c>
      <c r="Z7" t="s">
        <v>102</v>
      </c>
      <c r="AA7" t="s">
        <v>60</v>
      </c>
      <c r="AB7" t="s">
        <v>62</v>
      </c>
      <c r="AC7" t="s">
        <v>62</v>
      </c>
      <c r="AD7" t="s">
        <v>84</v>
      </c>
      <c r="AE7" t="str">
        <f t="shared" si="0"/>
        <v>IND - Qualiac</v>
      </c>
      <c r="AF7" t="s">
        <v>69</v>
      </c>
      <c r="AG7" t="s">
        <v>70</v>
      </c>
      <c r="AH7" t="str">
        <f t="shared" si="1"/>
        <v>C - Collectée</v>
      </c>
      <c r="AI7" t="s">
        <v>102</v>
      </c>
      <c r="AJ7" t="s">
        <v>103</v>
      </c>
      <c r="AK7" t="str">
        <f t="shared" si="2"/>
        <v>5101 - Débit 20% cpt att.</v>
      </c>
      <c r="AL7" t="s">
        <v>86</v>
      </c>
      <c r="AM7" t="s">
        <v>64</v>
      </c>
      <c r="AN7" t="s">
        <v>87</v>
      </c>
      <c r="AO7" t="s">
        <v>88</v>
      </c>
      <c r="AP7" t="s">
        <v>89</v>
      </c>
    </row>
    <row r="8" spans="1:42" x14ac:dyDescent="0.25">
      <c r="A8" t="s">
        <v>57</v>
      </c>
      <c r="B8" t="s">
        <v>58</v>
      </c>
      <c r="C8" t="s">
        <v>59</v>
      </c>
      <c r="D8" t="s">
        <v>106</v>
      </c>
      <c r="E8" t="s">
        <v>107</v>
      </c>
      <c r="F8" t="s">
        <v>101</v>
      </c>
      <c r="G8" t="s">
        <v>60</v>
      </c>
      <c r="H8" t="s">
        <v>60</v>
      </c>
      <c r="J8" t="s">
        <v>101</v>
      </c>
      <c r="K8" t="s">
        <v>94</v>
      </c>
      <c r="L8" s="10">
        <v>-500</v>
      </c>
      <c r="M8" s="10">
        <v>-100</v>
      </c>
      <c r="N8" s="10">
        <v>-600</v>
      </c>
      <c r="O8" s="10">
        <v>-500</v>
      </c>
      <c r="P8" t="s">
        <v>78</v>
      </c>
      <c r="Q8" t="s">
        <v>78</v>
      </c>
      <c r="R8" t="s">
        <v>165</v>
      </c>
      <c r="S8" t="s">
        <v>79</v>
      </c>
      <c r="T8" t="s">
        <v>80</v>
      </c>
      <c r="V8" t="s">
        <v>81</v>
      </c>
      <c r="W8" t="s">
        <v>82</v>
      </c>
      <c r="X8" t="s">
        <v>164</v>
      </c>
      <c r="Y8" t="s">
        <v>57</v>
      </c>
      <c r="Z8" t="s">
        <v>102</v>
      </c>
      <c r="AA8" t="s">
        <v>60</v>
      </c>
      <c r="AB8" t="s">
        <v>62</v>
      </c>
      <c r="AC8" t="s">
        <v>62</v>
      </c>
      <c r="AD8" t="s">
        <v>84</v>
      </c>
      <c r="AE8" t="str">
        <f t="shared" si="0"/>
        <v>IND - Qualiac</v>
      </c>
      <c r="AF8" t="s">
        <v>69</v>
      </c>
      <c r="AG8" t="s">
        <v>70</v>
      </c>
      <c r="AH8" t="str">
        <f t="shared" si="1"/>
        <v>C - Collectée</v>
      </c>
      <c r="AI8" t="s">
        <v>102</v>
      </c>
      <c r="AJ8" t="s">
        <v>103</v>
      </c>
      <c r="AK8" t="str">
        <f t="shared" si="2"/>
        <v>5101 - Débit 20% cpt att.</v>
      </c>
      <c r="AL8" t="s">
        <v>86</v>
      </c>
      <c r="AM8" t="s">
        <v>64</v>
      </c>
      <c r="AN8" t="s">
        <v>87</v>
      </c>
      <c r="AO8" t="s">
        <v>88</v>
      </c>
      <c r="AP8" t="s">
        <v>89</v>
      </c>
    </row>
    <row r="9" spans="1:42" x14ac:dyDescent="0.25">
      <c r="A9" t="s">
        <v>57</v>
      </c>
      <c r="B9" t="s">
        <v>58</v>
      </c>
      <c r="C9" t="s">
        <v>59</v>
      </c>
      <c r="D9" t="s">
        <v>108</v>
      </c>
      <c r="E9" t="s">
        <v>109</v>
      </c>
      <c r="F9" t="s">
        <v>101</v>
      </c>
      <c r="G9" t="s">
        <v>60</v>
      </c>
      <c r="H9" t="s">
        <v>60</v>
      </c>
      <c r="J9" t="s">
        <v>101</v>
      </c>
      <c r="K9" t="s">
        <v>94</v>
      </c>
      <c r="L9" s="10">
        <v>-500</v>
      </c>
      <c r="M9" s="10">
        <v>-100</v>
      </c>
      <c r="N9" s="10">
        <v>-600</v>
      </c>
      <c r="O9" s="10">
        <v>-500</v>
      </c>
      <c r="P9" t="s">
        <v>78</v>
      </c>
      <c r="Q9" t="s">
        <v>78</v>
      </c>
      <c r="R9" t="s">
        <v>165</v>
      </c>
      <c r="S9" t="s">
        <v>79</v>
      </c>
      <c r="T9" t="s">
        <v>80</v>
      </c>
      <c r="V9" t="s">
        <v>81</v>
      </c>
      <c r="W9" t="s">
        <v>82</v>
      </c>
      <c r="X9" t="s">
        <v>164</v>
      </c>
      <c r="Y9" t="s">
        <v>57</v>
      </c>
      <c r="Z9" t="s">
        <v>102</v>
      </c>
      <c r="AA9" t="s">
        <v>60</v>
      </c>
      <c r="AB9" t="s">
        <v>62</v>
      </c>
      <c r="AC9" t="s">
        <v>62</v>
      </c>
      <c r="AD9" t="s">
        <v>84</v>
      </c>
      <c r="AE9" t="str">
        <f t="shared" si="0"/>
        <v>IND - Qualiac</v>
      </c>
      <c r="AF9" t="s">
        <v>69</v>
      </c>
      <c r="AG9" t="s">
        <v>70</v>
      </c>
      <c r="AH9" t="str">
        <f t="shared" si="1"/>
        <v>C - Collectée</v>
      </c>
      <c r="AI9" t="s">
        <v>102</v>
      </c>
      <c r="AJ9" t="s">
        <v>103</v>
      </c>
      <c r="AK9" t="str">
        <f t="shared" si="2"/>
        <v>5101 - Débit 20% cpt att.</v>
      </c>
      <c r="AL9" t="s">
        <v>86</v>
      </c>
      <c r="AM9" t="s">
        <v>64</v>
      </c>
      <c r="AN9" t="s">
        <v>87</v>
      </c>
      <c r="AO9" t="s">
        <v>88</v>
      </c>
      <c r="AP9" t="s">
        <v>89</v>
      </c>
    </row>
    <row r="10" spans="1:42" x14ac:dyDescent="0.25">
      <c r="A10" t="s">
        <v>57</v>
      </c>
      <c r="B10" t="s">
        <v>58</v>
      </c>
      <c r="C10" t="s">
        <v>59</v>
      </c>
      <c r="D10" t="s">
        <v>110</v>
      </c>
      <c r="E10" t="s">
        <v>111</v>
      </c>
      <c r="F10" t="s">
        <v>112</v>
      </c>
      <c r="G10" t="s">
        <v>60</v>
      </c>
      <c r="H10" t="s">
        <v>60</v>
      </c>
      <c r="J10" t="s">
        <v>112</v>
      </c>
      <c r="K10" t="s">
        <v>94</v>
      </c>
      <c r="L10" s="10">
        <v>140</v>
      </c>
      <c r="M10" s="10">
        <v>28</v>
      </c>
      <c r="N10" s="10">
        <v>168</v>
      </c>
      <c r="O10" s="10">
        <v>140</v>
      </c>
      <c r="P10" t="s">
        <v>78</v>
      </c>
      <c r="Q10" t="s">
        <v>78</v>
      </c>
      <c r="R10" t="s">
        <v>165</v>
      </c>
      <c r="S10" t="s">
        <v>79</v>
      </c>
      <c r="T10" t="s">
        <v>80</v>
      </c>
      <c r="V10" t="s">
        <v>81</v>
      </c>
      <c r="W10" t="s">
        <v>82</v>
      </c>
      <c r="X10" t="s">
        <v>164</v>
      </c>
      <c r="Y10" t="s">
        <v>57</v>
      </c>
      <c r="Z10" t="s">
        <v>102</v>
      </c>
      <c r="AA10" t="s">
        <v>60</v>
      </c>
      <c r="AB10" t="s">
        <v>62</v>
      </c>
      <c r="AC10" t="s">
        <v>62</v>
      </c>
      <c r="AD10" t="s">
        <v>84</v>
      </c>
      <c r="AE10" t="str">
        <f t="shared" si="0"/>
        <v>IND - Qualiac</v>
      </c>
      <c r="AF10" t="s">
        <v>69</v>
      </c>
      <c r="AG10" t="s">
        <v>70</v>
      </c>
      <c r="AH10" t="str">
        <f t="shared" si="1"/>
        <v>C - Collectée</v>
      </c>
      <c r="AI10" t="s">
        <v>102</v>
      </c>
      <c r="AJ10" t="s">
        <v>103</v>
      </c>
      <c r="AK10" t="str">
        <f t="shared" si="2"/>
        <v>5101 - Débit 20% cpt att.</v>
      </c>
      <c r="AL10" t="s">
        <v>86</v>
      </c>
      <c r="AM10" t="s">
        <v>64</v>
      </c>
      <c r="AN10" t="s">
        <v>87</v>
      </c>
      <c r="AO10" t="s">
        <v>88</v>
      </c>
      <c r="AP10" t="s">
        <v>89</v>
      </c>
    </row>
    <row r="11" spans="1:42" x14ac:dyDescent="0.25">
      <c r="A11" t="s">
        <v>57</v>
      </c>
      <c r="B11" t="s">
        <v>58</v>
      </c>
      <c r="C11" t="s">
        <v>59</v>
      </c>
      <c r="D11" t="s">
        <v>113</v>
      </c>
      <c r="E11" t="s">
        <v>114</v>
      </c>
      <c r="F11" t="s">
        <v>115</v>
      </c>
      <c r="G11" t="s">
        <v>60</v>
      </c>
      <c r="H11" t="s">
        <v>60</v>
      </c>
      <c r="J11" t="s">
        <v>115</v>
      </c>
      <c r="K11" t="s">
        <v>115</v>
      </c>
      <c r="L11" s="10">
        <v>-1.08</v>
      </c>
      <c r="M11" s="10">
        <v>-0.21</v>
      </c>
      <c r="N11" s="10">
        <v>-1.29</v>
      </c>
      <c r="O11" s="10">
        <v>-1.08</v>
      </c>
      <c r="P11" t="s">
        <v>78</v>
      </c>
      <c r="Q11" t="s">
        <v>78</v>
      </c>
      <c r="R11" t="s">
        <v>95</v>
      </c>
      <c r="S11" t="s">
        <v>96</v>
      </c>
      <c r="T11" t="s">
        <v>60</v>
      </c>
      <c r="V11" t="s">
        <v>97</v>
      </c>
      <c r="W11" t="s">
        <v>98</v>
      </c>
      <c r="X11" t="s">
        <v>61</v>
      </c>
      <c r="Y11" t="s">
        <v>57</v>
      </c>
      <c r="Z11" t="s">
        <v>102</v>
      </c>
      <c r="AA11" t="s">
        <v>60</v>
      </c>
      <c r="AB11" t="s">
        <v>62</v>
      </c>
      <c r="AC11" t="s">
        <v>62</v>
      </c>
      <c r="AD11" t="s">
        <v>84</v>
      </c>
      <c r="AE11" t="str">
        <f t="shared" si="0"/>
        <v>IND - Qualiac</v>
      </c>
      <c r="AF11" t="s">
        <v>69</v>
      </c>
      <c r="AG11" t="s">
        <v>70</v>
      </c>
      <c r="AH11" t="str">
        <f t="shared" si="1"/>
        <v>C - Collectée</v>
      </c>
      <c r="AI11" t="s">
        <v>102</v>
      </c>
      <c r="AJ11" t="s">
        <v>103</v>
      </c>
      <c r="AK11" t="str">
        <f t="shared" si="2"/>
        <v>5101 - Débit 20% cpt att.</v>
      </c>
      <c r="AL11" t="s">
        <v>86</v>
      </c>
      <c r="AM11" t="s">
        <v>64</v>
      </c>
      <c r="AN11" t="s">
        <v>87</v>
      </c>
      <c r="AO11" t="s">
        <v>88</v>
      </c>
      <c r="AP11" t="s">
        <v>89</v>
      </c>
    </row>
    <row r="12" spans="1:42" x14ac:dyDescent="0.25">
      <c r="A12" t="s">
        <v>57</v>
      </c>
      <c r="B12" t="s">
        <v>58</v>
      </c>
      <c r="C12" t="s">
        <v>116</v>
      </c>
      <c r="D12" t="s">
        <v>117</v>
      </c>
      <c r="E12" t="s">
        <v>118</v>
      </c>
      <c r="F12" t="s">
        <v>115</v>
      </c>
      <c r="G12" t="s">
        <v>60</v>
      </c>
      <c r="H12" t="s">
        <v>60</v>
      </c>
      <c r="J12" t="s">
        <v>115</v>
      </c>
      <c r="K12" t="s">
        <v>115</v>
      </c>
      <c r="L12" s="10">
        <v>-4</v>
      </c>
      <c r="M12" s="10">
        <v>-0.8</v>
      </c>
      <c r="N12" s="10">
        <v>-4.8</v>
      </c>
      <c r="O12" s="10">
        <v>-4</v>
      </c>
      <c r="P12" t="s">
        <v>119</v>
      </c>
      <c r="Q12" t="s">
        <v>119</v>
      </c>
      <c r="R12" t="s">
        <v>120</v>
      </c>
      <c r="S12" t="s">
        <v>60</v>
      </c>
      <c r="T12" t="s">
        <v>60</v>
      </c>
      <c r="V12" t="s">
        <v>66</v>
      </c>
      <c r="W12" t="s">
        <v>121</v>
      </c>
      <c r="X12" t="s">
        <v>61</v>
      </c>
      <c r="Y12" t="s">
        <v>57</v>
      </c>
      <c r="Z12" t="s">
        <v>102</v>
      </c>
      <c r="AA12" t="s">
        <v>60</v>
      </c>
      <c r="AB12" t="s">
        <v>62</v>
      </c>
      <c r="AC12" t="s">
        <v>62</v>
      </c>
      <c r="AD12" t="s">
        <v>84</v>
      </c>
      <c r="AE12" t="str">
        <f t="shared" si="0"/>
        <v>IND - Qualiac</v>
      </c>
      <c r="AF12" t="s">
        <v>69</v>
      </c>
      <c r="AG12" t="s">
        <v>70</v>
      </c>
      <c r="AH12" t="str">
        <f t="shared" si="1"/>
        <v>C - Collectée</v>
      </c>
      <c r="AI12" t="s">
        <v>102</v>
      </c>
      <c r="AJ12" t="s">
        <v>103</v>
      </c>
      <c r="AK12" t="str">
        <f t="shared" si="2"/>
        <v>5101 - Débit 20% cpt att.</v>
      </c>
      <c r="AL12" t="s">
        <v>86</v>
      </c>
      <c r="AM12" t="s">
        <v>64</v>
      </c>
      <c r="AN12" t="s">
        <v>87</v>
      </c>
      <c r="AO12" t="s">
        <v>88</v>
      </c>
      <c r="AP12" t="s">
        <v>89</v>
      </c>
    </row>
    <row r="13" spans="1:42" x14ac:dyDescent="0.25">
      <c r="A13" t="s">
        <v>57</v>
      </c>
      <c r="B13" t="s">
        <v>58</v>
      </c>
      <c r="C13" t="s">
        <v>59</v>
      </c>
      <c r="D13" t="s">
        <v>122</v>
      </c>
      <c r="E13" t="s">
        <v>118</v>
      </c>
      <c r="F13" t="s">
        <v>115</v>
      </c>
      <c r="G13" t="s">
        <v>60</v>
      </c>
      <c r="H13" t="s">
        <v>60</v>
      </c>
      <c r="J13" t="s">
        <v>115</v>
      </c>
      <c r="K13" t="s">
        <v>115</v>
      </c>
      <c r="L13" s="10">
        <v>-108</v>
      </c>
      <c r="M13" s="10">
        <v>-21.6</v>
      </c>
      <c r="N13" s="10">
        <v>-129.6</v>
      </c>
      <c r="O13" s="10">
        <v>-108</v>
      </c>
      <c r="P13" t="s">
        <v>78</v>
      </c>
      <c r="Q13" t="s">
        <v>78</v>
      </c>
      <c r="R13" t="s">
        <v>95</v>
      </c>
      <c r="S13" t="s">
        <v>96</v>
      </c>
      <c r="T13" t="s">
        <v>60</v>
      </c>
      <c r="V13" t="s">
        <v>97</v>
      </c>
      <c r="W13" t="s">
        <v>98</v>
      </c>
      <c r="X13" t="s">
        <v>61</v>
      </c>
      <c r="Y13" t="s">
        <v>57</v>
      </c>
      <c r="Z13" t="s">
        <v>102</v>
      </c>
      <c r="AA13" t="s">
        <v>60</v>
      </c>
      <c r="AB13" t="s">
        <v>62</v>
      </c>
      <c r="AC13" t="s">
        <v>62</v>
      </c>
      <c r="AD13" t="s">
        <v>84</v>
      </c>
      <c r="AE13" t="str">
        <f t="shared" si="0"/>
        <v>IND - Qualiac</v>
      </c>
      <c r="AF13" t="s">
        <v>69</v>
      </c>
      <c r="AG13" t="s">
        <v>70</v>
      </c>
      <c r="AH13" t="str">
        <f t="shared" si="1"/>
        <v>C - Collectée</v>
      </c>
      <c r="AI13" t="s">
        <v>102</v>
      </c>
      <c r="AJ13" t="s">
        <v>103</v>
      </c>
      <c r="AK13" t="str">
        <f t="shared" si="2"/>
        <v>5101 - Débit 20% cpt att.</v>
      </c>
      <c r="AL13" t="s">
        <v>86</v>
      </c>
      <c r="AM13" t="s">
        <v>64</v>
      </c>
      <c r="AN13" t="s">
        <v>87</v>
      </c>
      <c r="AO13" t="s">
        <v>88</v>
      </c>
      <c r="AP13" t="s">
        <v>89</v>
      </c>
    </row>
    <row r="14" spans="1:42" x14ac:dyDescent="0.25">
      <c r="A14" t="s">
        <v>57</v>
      </c>
      <c r="B14" t="s">
        <v>58</v>
      </c>
      <c r="C14" t="s">
        <v>59</v>
      </c>
      <c r="D14" t="s">
        <v>123</v>
      </c>
      <c r="E14" t="s">
        <v>118</v>
      </c>
      <c r="F14" t="s">
        <v>115</v>
      </c>
      <c r="G14" t="s">
        <v>60</v>
      </c>
      <c r="H14" t="s">
        <v>60</v>
      </c>
      <c r="J14" t="s">
        <v>115</v>
      </c>
      <c r="K14" t="s">
        <v>115</v>
      </c>
      <c r="L14" s="10">
        <v>-3.52</v>
      </c>
      <c r="M14" s="10">
        <v>-0.7</v>
      </c>
      <c r="N14" s="10">
        <v>-4.22</v>
      </c>
      <c r="O14" s="10">
        <v>-3.52</v>
      </c>
      <c r="P14" t="s">
        <v>78</v>
      </c>
      <c r="Q14" t="s">
        <v>78</v>
      </c>
      <c r="R14" t="s">
        <v>95</v>
      </c>
      <c r="S14" t="s">
        <v>96</v>
      </c>
      <c r="T14" t="s">
        <v>60</v>
      </c>
      <c r="V14" t="s">
        <v>97</v>
      </c>
      <c r="W14" t="s">
        <v>98</v>
      </c>
      <c r="X14" t="s">
        <v>61</v>
      </c>
      <c r="Y14" t="s">
        <v>57</v>
      </c>
      <c r="Z14" t="s">
        <v>102</v>
      </c>
      <c r="AA14" t="s">
        <v>60</v>
      </c>
      <c r="AB14" t="s">
        <v>62</v>
      </c>
      <c r="AC14" t="s">
        <v>62</v>
      </c>
      <c r="AD14" t="s">
        <v>84</v>
      </c>
      <c r="AE14" t="str">
        <f t="shared" si="0"/>
        <v>IND - Qualiac</v>
      </c>
      <c r="AF14" t="s">
        <v>69</v>
      </c>
      <c r="AG14" t="s">
        <v>70</v>
      </c>
      <c r="AH14" t="str">
        <f t="shared" si="1"/>
        <v>C - Collectée</v>
      </c>
      <c r="AI14" t="s">
        <v>102</v>
      </c>
      <c r="AJ14" t="s">
        <v>103</v>
      </c>
      <c r="AK14" t="str">
        <f t="shared" si="2"/>
        <v>5101 - Débit 20% cpt att.</v>
      </c>
      <c r="AL14" t="s">
        <v>86</v>
      </c>
      <c r="AM14" t="s">
        <v>64</v>
      </c>
      <c r="AN14" t="s">
        <v>87</v>
      </c>
      <c r="AO14" t="s">
        <v>88</v>
      </c>
      <c r="AP14" t="s">
        <v>89</v>
      </c>
    </row>
    <row r="15" spans="1:42" x14ac:dyDescent="0.25">
      <c r="A15" t="s">
        <v>57</v>
      </c>
      <c r="B15" t="s">
        <v>58</v>
      </c>
      <c r="C15" t="s">
        <v>116</v>
      </c>
      <c r="D15" t="s">
        <v>124</v>
      </c>
      <c r="E15" t="s">
        <v>118</v>
      </c>
      <c r="F15" t="s">
        <v>115</v>
      </c>
      <c r="G15" t="s">
        <v>60</v>
      </c>
      <c r="H15" t="s">
        <v>60</v>
      </c>
      <c r="J15" t="s">
        <v>115</v>
      </c>
      <c r="K15" t="s">
        <v>115</v>
      </c>
      <c r="L15" s="10">
        <v>-1.2</v>
      </c>
      <c r="M15" s="10">
        <v>-0.24</v>
      </c>
      <c r="N15" s="10">
        <v>-1.44</v>
      </c>
      <c r="O15" s="10">
        <v>-1.2</v>
      </c>
      <c r="P15" t="s">
        <v>119</v>
      </c>
      <c r="Q15" t="s">
        <v>119</v>
      </c>
      <c r="R15" t="s">
        <v>120</v>
      </c>
      <c r="S15" t="s">
        <v>60</v>
      </c>
      <c r="T15" t="s">
        <v>60</v>
      </c>
      <c r="V15" t="s">
        <v>66</v>
      </c>
      <c r="W15" t="s">
        <v>121</v>
      </c>
      <c r="X15" t="s">
        <v>61</v>
      </c>
      <c r="Y15" t="s">
        <v>57</v>
      </c>
      <c r="Z15" t="s">
        <v>102</v>
      </c>
      <c r="AA15" t="s">
        <v>60</v>
      </c>
      <c r="AB15" t="s">
        <v>62</v>
      </c>
      <c r="AC15" t="s">
        <v>62</v>
      </c>
      <c r="AD15" t="s">
        <v>84</v>
      </c>
      <c r="AE15" t="str">
        <f t="shared" si="0"/>
        <v>IND - Qualiac</v>
      </c>
      <c r="AF15" t="s">
        <v>69</v>
      </c>
      <c r="AG15" t="s">
        <v>70</v>
      </c>
      <c r="AH15" t="str">
        <f t="shared" si="1"/>
        <v>C - Collectée</v>
      </c>
      <c r="AI15" t="s">
        <v>102</v>
      </c>
      <c r="AJ15" t="s">
        <v>103</v>
      </c>
      <c r="AK15" t="str">
        <f t="shared" si="2"/>
        <v>5101 - Débit 20% cpt att.</v>
      </c>
      <c r="AL15" t="s">
        <v>86</v>
      </c>
      <c r="AM15" t="s">
        <v>64</v>
      </c>
      <c r="AN15" t="s">
        <v>87</v>
      </c>
      <c r="AO15" t="s">
        <v>88</v>
      </c>
      <c r="AP15" t="s">
        <v>89</v>
      </c>
    </row>
    <row r="16" spans="1:42" x14ac:dyDescent="0.25">
      <c r="A16" t="s">
        <v>57</v>
      </c>
      <c r="B16" t="s">
        <v>58</v>
      </c>
      <c r="C16" t="s">
        <v>116</v>
      </c>
      <c r="D16" t="s">
        <v>125</v>
      </c>
      <c r="E16" t="s">
        <v>118</v>
      </c>
      <c r="F16" t="s">
        <v>126</v>
      </c>
      <c r="G16" t="s">
        <v>60</v>
      </c>
      <c r="H16" t="s">
        <v>60</v>
      </c>
      <c r="J16" t="s">
        <v>126</v>
      </c>
      <c r="K16" t="s">
        <v>126</v>
      </c>
      <c r="L16" s="10">
        <v>-31.29</v>
      </c>
      <c r="M16" s="10">
        <v>-6.26</v>
      </c>
      <c r="N16" s="10">
        <v>-37.549999999999997</v>
      </c>
      <c r="O16" s="10">
        <v>-31.29</v>
      </c>
      <c r="P16" t="s">
        <v>119</v>
      </c>
      <c r="Q16" t="s">
        <v>119</v>
      </c>
      <c r="R16" t="s">
        <v>120</v>
      </c>
      <c r="S16" t="s">
        <v>60</v>
      </c>
      <c r="T16" t="s">
        <v>60</v>
      </c>
      <c r="V16" t="s">
        <v>66</v>
      </c>
      <c r="W16" t="s">
        <v>121</v>
      </c>
      <c r="X16" t="s">
        <v>61</v>
      </c>
      <c r="Y16" t="s">
        <v>57</v>
      </c>
      <c r="Z16" t="s">
        <v>102</v>
      </c>
      <c r="AA16" t="s">
        <v>60</v>
      </c>
      <c r="AB16" t="s">
        <v>62</v>
      </c>
      <c r="AC16" t="s">
        <v>62</v>
      </c>
      <c r="AD16" t="s">
        <v>84</v>
      </c>
      <c r="AE16" t="str">
        <f t="shared" si="0"/>
        <v>IND - Qualiac</v>
      </c>
      <c r="AF16" t="s">
        <v>69</v>
      </c>
      <c r="AG16" t="s">
        <v>70</v>
      </c>
      <c r="AH16" t="str">
        <f t="shared" si="1"/>
        <v>C - Collectée</v>
      </c>
      <c r="AI16" t="s">
        <v>102</v>
      </c>
      <c r="AJ16" t="s">
        <v>103</v>
      </c>
      <c r="AK16" t="str">
        <f t="shared" si="2"/>
        <v>5101 - Débit 20% cpt att.</v>
      </c>
      <c r="AL16" t="s">
        <v>86</v>
      </c>
      <c r="AM16" t="s">
        <v>64</v>
      </c>
      <c r="AN16" t="s">
        <v>87</v>
      </c>
      <c r="AO16" t="s">
        <v>88</v>
      </c>
      <c r="AP16" t="s">
        <v>89</v>
      </c>
    </row>
    <row r="17" spans="1:42" x14ac:dyDescent="0.25">
      <c r="A17" t="s">
        <v>57</v>
      </c>
      <c r="B17" t="s">
        <v>58</v>
      </c>
      <c r="C17" t="s">
        <v>59</v>
      </c>
      <c r="D17" t="s">
        <v>110</v>
      </c>
      <c r="E17" t="s">
        <v>111</v>
      </c>
      <c r="F17" t="s">
        <v>112</v>
      </c>
      <c r="G17" t="s">
        <v>60</v>
      </c>
      <c r="H17" t="s">
        <v>60</v>
      </c>
      <c r="J17" t="s">
        <v>112</v>
      </c>
      <c r="K17" t="s">
        <v>94</v>
      </c>
      <c r="L17" s="10">
        <v>150</v>
      </c>
      <c r="M17" s="10">
        <v>30</v>
      </c>
      <c r="N17" s="10">
        <v>180</v>
      </c>
      <c r="O17" s="10">
        <v>150</v>
      </c>
      <c r="P17" t="s">
        <v>78</v>
      </c>
      <c r="Q17" t="s">
        <v>78</v>
      </c>
      <c r="R17" t="s">
        <v>165</v>
      </c>
      <c r="S17" t="s">
        <v>79</v>
      </c>
      <c r="T17" t="s">
        <v>80</v>
      </c>
      <c r="V17" t="s">
        <v>81</v>
      </c>
      <c r="W17" t="s">
        <v>82</v>
      </c>
      <c r="X17" t="s">
        <v>164</v>
      </c>
      <c r="Y17" t="s">
        <v>57</v>
      </c>
      <c r="Z17" t="s">
        <v>127</v>
      </c>
      <c r="AA17" t="s">
        <v>60</v>
      </c>
      <c r="AB17" t="s">
        <v>62</v>
      </c>
      <c r="AC17" t="s">
        <v>62</v>
      </c>
      <c r="AD17" t="s">
        <v>84</v>
      </c>
      <c r="AE17" t="str">
        <f t="shared" si="0"/>
        <v>IND - Qualiac</v>
      </c>
      <c r="AF17" t="s">
        <v>69</v>
      </c>
      <c r="AG17" t="s">
        <v>70</v>
      </c>
      <c r="AH17" t="str">
        <f t="shared" si="1"/>
        <v>C - Collectée</v>
      </c>
      <c r="AI17" t="s">
        <v>127</v>
      </c>
      <c r="AJ17" t="s">
        <v>128</v>
      </c>
      <c r="AK17" t="str">
        <f t="shared" si="2"/>
        <v>5105 - Débit 20% sans cpt</v>
      </c>
      <c r="AL17" t="s">
        <v>86</v>
      </c>
      <c r="AM17" t="s">
        <v>64</v>
      </c>
      <c r="AN17" t="s">
        <v>87</v>
      </c>
      <c r="AO17" t="s">
        <v>88</v>
      </c>
      <c r="AP17" t="s">
        <v>89</v>
      </c>
    </row>
    <row r="18" spans="1:42" x14ac:dyDescent="0.25">
      <c r="A18" t="s">
        <v>72</v>
      </c>
      <c r="B18" t="s">
        <v>68</v>
      </c>
      <c r="C18" t="s">
        <v>59</v>
      </c>
      <c r="D18" t="s">
        <v>75</v>
      </c>
      <c r="E18" t="s">
        <v>60</v>
      </c>
      <c r="F18" t="s">
        <v>76</v>
      </c>
      <c r="G18" t="s">
        <v>60</v>
      </c>
      <c r="H18" t="s">
        <v>77</v>
      </c>
      <c r="I18" t="s">
        <v>76</v>
      </c>
      <c r="J18" t="s">
        <v>76</v>
      </c>
      <c r="K18" t="s">
        <v>76</v>
      </c>
      <c r="L18" s="10">
        <v>-87.24</v>
      </c>
      <c r="M18" s="10">
        <v>-8.74</v>
      </c>
      <c r="N18" s="10">
        <v>-95.98</v>
      </c>
      <c r="O18" s="10">
        <v>-87.24</v>
      </c>
      <c r="P18" t="s">
        <v>78</v>
      </c>
      <c r="Q18" t="s">
        <v>78</v>
      </c>
      <c r="R18" t="s">
        <v>165</v>
      </c>
      <c r="S18" t="s">
        <v>79</v>
      </c>
      <c r="T18" t="s">
        <v>80</v>
      </c>
      <c r="V18" t="s">
        <v>81</v>
      </c>
      <c r="W18" t="s">
        <v>82</v>
      </c>
      <c r="X18" t="s">
        <v>164</v>
      </c>
      <c r="Y18" t="s">
        <v>57</v>
      </c>
      <c r="Z18" t="s">
        <v>129</v>
      </c>
      <c r="AA18" t="s">
        <v>60</v>
      </c>
      <c r="AB18" t="s">
        <v>62</v>
      </c>
      <c r="AC18" t="s">
        <v>62</v>
      </c>
      <c r="AD18" t="s">
        <v>84</v>
      </c>
      <c r="AE18" t="str">
        <f t="shared" si="0"/>
        <v>IND - Qualiac</v>
      </c>
      <c r="AF18" t="s">
        <v>69</v>
      </c>
      <c r="AG18" t="s">
        <v>70</v>
      </c>
      <c r="AH18" t="str">
        <f t="shared" si="1"/>
        <v>C - Collectée</v>
      </c>
      <c r="AI18" t="s">
        <v>129</v>
      </c>
      <c r="AJ18" t="s">
        <v>130</v>
      </c>
      <c r="AK18" t="str">
        <f t="shared" si="2"/>
        <v>5110 - Encaissement 10%</v>
      </c>
      <c r="AL18" t="s">
        <v>86</v>
      </c>
      <c r="AM18" t="s">
        <v>64</v>
      </c>
      <c r="AN18" t="s">
        <v>87</v>
      </c>
      <c r="AO18" t="s">
        <v>88</v>
      </c>
      <c r="AP18" t="s">
        <v>89</v>
      </c>
    </row>
    <row r="19" spans="1:42" x14ac:dyDescent="0.25">
      <c r="A19" t="s">
        <v>72</v>
      </c>
      <c r="B19" t="s">
        <v>58</v>
      </c>
      <c r="C19" t="s">
        <v>59</v>
      </c>
      <c r="D19" t="s">
        <v>131</v>
      </c>
      <c r="E19" t="s">
        <v>132</v>
      </c>
      <c r="F19" t="s">
        <v>133</v>
      </c>
      <c r="G19" t="s">
        <v>60</v>
      </c>
      <c r="H19" t="s">
        <v>134</v>
      </c>
      <c r="I19" t="s">
        <v>133</v>
      </c>
      <c r="J19" t="s">
        <v>133</v>
      </c>
      <c r="K19" t="s">
        <v>133</v>
      </c>
      <c r="L19" s="10">
        <v>-1000</v>
      </c>
      <c r="M19" s="10">
        <v>-200</v>
      </c>
      <c r="N19" s="10">
        <v>-1000</v>
      </c>
      <c r="O19" s="10">
        <v>-1000</v>
      </c>
      <c r="P19" t="s">
        <v>78</v>
      </c>
      <c r="Q19" t="s">
        <v>78</v>
      </c>
      <c r="R19" t="s">
        <v>165</v>
      </c>
      <c r="S19" t="s">
        <v>79</v>
      </c>
      <c r="T19" t="s">
        <v>80</v>
      </c>
      <c r="V19" t="s">
        <v>81</v>
      </c>
      <c r="W19" t="s">
        <v>82</v>
      </c>
      <c r="X19" t="s">
        <v>164</v>
      </c>
      <c r="Y19" t="s">
        <v>71</v>
      </c>
      <c r="Z19" t="s">
        <v>135</v>
      </c>
      <c r="AA19" t="s">
        <v>60</v>
      </c>
      <c r="AB19" t="s">
        <v>62</v>
      </c>
      <c r="AC19" t="s">
        <v>62</v>
      </c>
      <c r="AD19" t="s">
        <v>84</v>
      </c>
      <c r="AE19" t="str">
        <f t="shared" si="0"/>
        <v>IND - Qualiac</v>
      </c>
      <c r="AF19" t="s">
        <v>69</v>
      </c>
      <c r="AG19" t="s">
        <v>70</v>
      </c>
      <c r="AH19" t="str">
        <f t="shared" si="1"/>
        <v>C - Collectée</v>
      </c>
      <c r="AI19" t="s">
        <v>135</v>
      </c>
      <c r="AJ19" t="s">
        <v>136</v>
      </c>
      <c r="AK19" t="str">
        <f t="shared" si="2"/>
        <v>5203 - Enc 20 intra</v>
      </c>
      <c r="AL19" t="s">
        <v>86</v>
      </c>
      <c r="AM19" t="s">
        <v>64</v>
      </c>
      <c r="AN19" t="s">
        <v>87</v>
      </c>
      <c r="AO19" t="s">
        <v>88</v>
      </c>
      <c r="AP19" t="s">
        <v>89</v>
      </c>
    </row>
    <row r="20" spans="1:42" x14ac:dyDescent="0.25">
      <c r="A20" t="s">
        <v>72</v>
      </c>
      <c r="B20" t="s">
        <v>58</v>
      </c>
      <c r="C20" t="s">
        <v>59</v>
      </c>
      <c r="D20" t="s">
        <v>137</v>
      </c>
      <c r="E20" t="s">
        <v>60</v>
      </c>
      <c r="F20" t="s">
        <v>138</v>
      </c>
      <c r="G20" t="s">
        <v>60</v>
      </c>
      <c r="H20" t="s">
        <v>139</v>
      </c>
      <c r="I20" t="s">
        <v>138</v>
      </c>
      <c r="J20" t="s">
        <v>138</v>
      </c>
      <c r="K20" t="s">
        <v>138</v>
      </c>
      <c r="L20" s="10">
        <v>400</v>
      </c>
      <c r="M20" s="10">
        <v>80</v>
      </c>
      <c r="N20" s="10">
        <v>480</v>
      </c>
      <c r="O20" s="10">
        <v>400</v>
      </c>
      <c r="P20" t="s">
        <v>78</v>
      </c>
      <c r="Q20" t="s">
        <v>78</v>
      </c>
      <c r="R20" t="s">
        <v>165</v>
      </c>
      <c r="S20" t="s">
        <v>79</v>
      </c>
      <c r="T20" t="s">
        <v>80</v>
      </c>
      <c r="V20" t="s">
        <v>81</v>
      </c>
      <c r="W20" t="s">
        <v>82</v>
      </c>
      <c r="X20" t="s">
        <v>164</v>
      </c>
      <c r="Y20" t="s">
        <v>57</v>
      </c>
      <c r="Z20" t="s">
        <v>83</v>
      </c>
      <c r="AA20" t="s">
        <v>60</v>
      </c>
      <c r="AB20" t="s">
        <v>62</v>
      </c>
      <c r="AC20" t="s">
        <v>62</v>
      </c>
      <c r="AD20" t="s">
        <v>84</v>
      </c>
      <c r="AE20" t="str">
        <f t="shared" si="0"/>
        <v>IND - Qualiac</v>
      </c>
      <c r="AF20" t="s">
        <v>57</v>
      </c>
      <c r="AG20" t="s">
        <v>63</v>
      </c>
      <c r="AH20" t="str">
        <f t="shared" si="1"/>
        <v>D - Déductible</v>
      </c>
      <c r="AI20" t="s">
        <v>83</v>
      </c>
      <c r="AJ20" t="s">
        <v>85</v>
      </c>
      <c r="AK20" t="str">
        <f t="shared" si="2"/>
        <v>5100 - Encaissement 20%</v>
      </c>
      <c r="AL20" t="s">
        <v>86</v>
      </c>
      <c r="AM20" t="s">
        <v>64</v>
      </c>
      <c r="AN20" t="s">
        <v>87</v>
      </c>
      <c r="AO20" t="s">
        <v>88</v>
      </c>
      <c r="AP20" t="s">
        <v>89</v>
      </c>
    </row>
    <row r="21" spans="1:42" x14ac:dyDescent="0.25">
      <c r="A21" t="s">
        <v>72</v>
      </c>
      <c r="B21" t="s">
        <v>58</v>
      </c>
      <c r="C21" t="s">
        <v>59</v>
      </c>
      <c r="D21" t="s">
        <v>140</v>
      </c>
      <c r="E21" t="s">
        <v>141</v>
      </c>
      <c r="F21" t="s">
        <v>92</v>
      </c>
      <c r="G21" t="s">
        <v>60</v>
      </c>
      <c r="H21" t="s">
        <v>142</v>
      </c>
      <c r="I21" t="s">
        <v>92</v>
      </c>
      <c r="J21" t="s">
        <v>92</v>
      </c>
      <c r="K21" t="s">
        <v>94</v>
      </c>
      <c r="L21" s="10">
        <v>333.33</v>
      </c>
      <c r="M21" s="10">
        <v>66.67</v>
      </c>
      <c r="N21" s="10">
        <v>400</v>
      </c>
      <c r="O21" s="10">
        <v>333.33</v>
      </c>
      <c r="P21" t="s">
        <v>78</v>
      </c>
      <c r="Q21" t="s">
        <v>78</v>
      </c>
      <c r="R21" t="s">
        <v>95</v>
      </c>
      <c r="S21" t="s">
        <v>96</v>
      </c>
      <c r="T21" t="s">
        <v>60</v>
      </c>
      <c r="V21" t="s">
        <v>97</v>
      </c>
      <c r="W21" t="s">
        <v>98</v>
      </c>
      <c r="X21" t="s">
        <v>61</v>
      </c>
      <c r="Y21" t="s">
        <v>57</v>
      </c>
      <c r="Z21" t="s">
        <v>83</v>
      </c>
      <c r="AA21" t="s">
        <v>60</v>
      </c>
      <c r="AB21" t="s">
        <v>62</v>
      </c>
      <c r="AC21" t="s">
        <v>62</v>
      </c>
      <c r="AD21" t="s">
        <v>84</v>
      </c>
      <c r="AE21" t="str">
        <f t="shared" si="0"/>
        <v>IND - Qualiac</v>
      </c>
      <c r="AF21" t="s">
        <v>57</v>
      </c>
      <c r="AG21" t="s">
        <v>63</v>
      </c>
      <c r="AH21" t="str">
        <f t="shared" si="1"/>
        <v>D - Déductible</v>
      </c>
      <c r="AI21" t="s">
        <v>83</v>
      </c>
      <c r="AJ21" t="s">
        <v>85</v>
      </c>
      <c r="AK21" t="str">
        <f t="shared" si="2"/>
        <v>5100 - Encaissement 20%</v>
      </c>
      <c r="AL21" t="s">
        <v>86</v>
      </c>
      <c r="AM21" t="s">
        <v>64</v>
      </c>
      <c r="AN21" t="s">
        <v>87</v>
      </c>
      <c r="AO21" t="s">
        <v>88</v>
      </c>
      <c r="AP21" t="s">
        <v>89</v>
      </c>
    </row>
    <row r="22" spans="1:42" x14ac:dyDescent="0.25">
      <c r="A22" t="s">
        <v>57</v>
      </c>
      <c r="B22" t="s">
        <v>58</v>
      </c>
      <c r="C22" t="s">
        <v>59</v>
      </c>
      <c r="D22" t="s">
        <v>143</v>
      </c>
      <c r="E22" t="s">
        <v>60</v>
      </c>
      <c r="F22" t="s">
        <v>144</v>
      </c>
      <c r="G22" t="s">
        <v>60</v>
      </c>
      <c r="H22" t="s">
        <v>60</v>
      </c>
      <c r="J22" t="s">
        <v>144</v>
      </c>
      <c r="K22" t="s">
        <v>94</v>
      </c>
      <c r="L22" s="10">
        <v>41</v>
      </c>
      <c r="M22" s="10">
        <v>8.1999999999999993</v>
      </c>
      <c r="N22" s="10">
        <v>49.2</v>
      </c>
      <c r="O22" s="10">
        <v>41</v>
      </c>
      <c r="P22" t="s">
        <v>78</v>
      </c>
      <c r="Q22" t="s">
        <v>78</v>
      </c>
      <c r="R22" t="s">
        <v>95</v>
      </c>
      <c r="S22" t="s">
        <v>96</v>
      </c>
      <c r="T22" t="s">
        <v>60</v>
      </c>
      <c r="V22" t="s">
        <v>97</v>
      </c>
      <c r="W22" t="s">
        <v>98</v>
      </c>
      <c r="X22" t="s">
        <v>61</v>
      </c>
      <c r="Y22" t="s">
        <v>57</v>
      </c>
      <c r="Z22" t="s">
        <v>102</v>
      </c>
      <c r="AA22" t="s">
        <v>60</v>
      </c>
      <c r="AB22" t="s">
        <v>62</v>
      </c>
      <c r="AC22" t="s">
        <v>62</v>
      </c>
      <c r="AD22" t="s">
        <v>84</v>
      </c>
      <c r="AE22" t="str">
        <f t="shared" si="0"/>
        <v>IND - Qualiac</v>
      </c>
      <c r="AF22" t="s">
        <v>57</v>
      </c>
      <c r="AG22" t="s">
        <v>63</v>
      </c>
      <c r="AH22" t="str">
        <f t="shared" si="1"/>
        <v>D - Déductible</v>
      </c>
      <c r="AI22" t="s">
        <v>102</v>
      </c>
      <c r="AJ22" t="s">
        <v>103</v>
      </c>
      <c r="AK22" t="str">
        <f t="shared" si="2"/>
        <v>5101 - Débit 20% cpt att.</v>
      </c>
      <c r="AL22" t="s">
        <v>86</v>
      </c>
      <c r="AM22" t="s">
        <v>64</v>
      </c>
      <c r="AN22" t="s">
        <v>87</v>
      </c>
      <c r="AO22" t="s">
        <v>88</v>
      </c>
      <c r="AP22" t="s">
        <v>89</v>
      </c>
    </row>
    <row r="23" spans="1:42" x14ac:dyDescent="0.25">
      <c r="A23" t="s">
        <v>57</v>
      </c>
      <c r="B23" t="s">
        <v>58</v>
      </c>
      <c r="C23" t="s">
        <v>59</v>
      </c>
      <c r="D23" t="s">
        <v>145</v>
      </c>
      <c r="E23" t="s">
        <v>60</v>
      </c>
      <c r="F23" t="s">
        <v>146</v>
      </c>
      <c r="G23" t="s">
        <v>60</v>
      </c>
      <c r="H23" t="s">
        <v>60</v>
      </c>
      <c r="J23" t="s">
        <v>146</v>
      </c>
      <c r="K23" t="s">
        <v>94</v>
      </c>
      <c r="L23" s="10">
        <v>4152</v>
      </c>
      <c r="M23" s="10">
        <v>830.4</v>
      </c>
      <c r="N23" s="10">
        <v>4982.3999999999996</v>
      </c>
      <c r="O23" s="10">
        <v>4152</v>
      </c>
      <c r="P23" t="s">
        <v>78</v>
      </c>
      <c r="Q23" t="s">
        <v>78</v>
      </c>
      <c r="R23" t="s">
        <v>95</v>
      </c>
      <c r="S23" t="s">
        <v>96</v>
      </c>
      <c r="T23" t="s">
        <v>60</v>
      </c>
      <c r="V23" t="s">
        <v>97</v>
      </c>
      <c r="W23" t="s">
        <v>98</v>
      </c>
      <c r="X23" t="s">
        <v>61</v>
      </c>
      <c r="Y23" t="s">
        <v>57</v>
      </c>
      <c r="Z23" t="s">
        <v>102</v>
      </c>
      <c r="AA23" t="s">
        <v>60</v>
      </c>
      <c r="AB23" t="s">
        <v>62</v>
      </c>
      <c r="AC23" t="s">
        <v>62</v>
      </c>
      <c r="AD23" t="s">
        <v>84</v>
      </c>
      <c r="AE23" t="str">
        <f t="shared" si="0"/>
        <v>IND - Qualiac</v>
      </c>
      <c r="AF23" t="s">
        <v>57</v>
      </c>
      <c r="AG23" t="s">
        <v>63</v>
      </c>
      <c r="AH23" t="str">
        <f t="shared" si="1"/>
        <v>D - Déductible</v>
      </c>
      <c r="AI23" t="s">
        <v>102</v>
      </c>
      <c r="AJ23" t="s">
        <v>103</v>
      </c>
      <c r="AK23" t="str">
        <f t="shared" si="2"/>
        <v>5101 - Débit 20% cpt att.</v>
      </c>
      <c r="AL23" t="s">
        <v>86</v>
      </c>
      <c r="AM23" t="s">
        <v>64</v>
      </c>
      <c r="AN23" t="s">
        <v>87</v>
      </c>
      <c r="AO23" t="s">
        <v>88</v>
      </c>
      <c r="AP23" t="s">
        <v>89</v>
      </c>
    </row>
    <row r="24" spans="1:42" x14ac:dyDescent="0.25">
      <c r="A24" t="s">
        <v>57</v>
      </c>
      <c r="B24" t="s">
        <v>58</v>
      </c>
      <c r="C24" t="s">
        <v>59</v>
      </c>
      <c r="D24" t="s">
        <v>113</v>
      </c>
      <c r="E24" t="s">
        <v>114</v>
      </c>
      <c r="F24" t="s">
        <v>115</v>
      </c>
      <c r="G24" t="s">
        <v>60</v>
      </c>
      <c r="H24" t="s">
        <v>60</v>
      </c>
      <c r="J24" t="s">
        <v>115</v>
      </c>
      <c r="K24" t="s">
        <v>115</v>
      </c>
      <c r="L24" s="10">
        <v>27</v>
      </c>
      <c r="M24" s="10">
        <v>5.4</v>
      </c>
      <c r="N24" s="10">
        <v>32.4</v>
      </c>
      <c r="O24" s="10">
        <v>27</v>
      </c>
      <c r="P24" t="s">
        <v>78</v>
      </c>
      <c r="Q24" t="s">
        <v>78</v>
      </c>
      <c r="R24" t="s">
        <v>95</v>
      </c>
      <c r="S24" t="s">
        <v>96</v>
      </c>
      <c r="T24" t="s">
        <v>60</v>
      </c>
      <c r="V24" t="s">
        <v>97</v>
      </c>
      <c r="W24" t="s">
        <v>98</v>
      </c>
      <c r="X24" t="s">
        <v>61</v>
      </c>
      <c r="Y24" t="s">
        <v>57</v>
      </c>
      <c r="Z24" t="s">
        <v>102</v>
      </c>
      <c r="AA24" t="s">
        <v>60</v>
      </c>
      <c r="AB24" t="s">
        <v>62</v>
      </c>
      <c r="AC24" t="s">
        <v>62</v>
      </c>
      <c r="AD24" t="s">
        <v>84</v>
      </c>
      <c r="AE24" t="str">
        <f t="shared" si="0"/>
        <v>IND - Qualiac</v>
      </c>
      <c r="AF24" t="s">
        <v>57</v>
      </c>
      <c r="AG24" t="s">
        <v>63</v>
      </c>
      <c r="AH24" t="str">
        <f t="shared" si="1"/>
        <v>D - Déductible</v>
      </c>
      <c r="AI24" t="s">
        <v>102</v>
      </c>
      <c r="AJ24" t="s">
        <v>103</v>
      </c>
      <c r="AK24" t="str">
        <f t="shared" si="2"/>
        <v>5101 - Débit 20% cpt att.</v>
      </c>
      <c r="AL24" t="s">
        <v>86</v>
      </c>
      <c r="AM24" t="s">
        <v>64</v>
      </c>
      <c r="AN24" t="s">
        <v>87</v>
      </c>
      <c r="AO24" t="s">
        <v>88</v>
      </c>
      <c r="AP24" t="s">
        <v>89</v>
      </c>
    </row>
    <row r="25" spans="1:42" x14ac:dyDescent="0.25">
      <c r="A25" t="s">
        <v>57</v>
      </c>
      <c r="B25" t="s">
        <v>58</v>
      </c>
      <c r="C25" t="s">
        <v>65</v>
      </c>
      <c r="D25" t="s">
        <v>147</v>
      </c>
      <c r="E25" t="s">
        <v>60</v>
      </c>
      <c r="F25" t="s">
        <v>148</v>
      </c>
      <c r="G25" t="s">
        <v>60</v>
      </c>
      <c r="H25" t="s">
        <v>60</v>
      </c>
      <c r="J25" t="s">
        <v>148</v>
      </c>
      <c r="K25" t="s">
        <v>94</v>
      </c>
      <c r="L25" s="10">
        <v>485</v>
      </c>
      <c r="M25" s="10">
        <v>97</v>
      </c>
      <c r="N25" s="10">
        <v>582</v>
      </c>
      <c r="O25" s="10">
        <v>485</v>
      </c>
      <c r="P25" t="s">
        <v>149</v>
      </c>
      <c r="Q25" t="s">
        <v>149</v>
      </c>
      <c r="R25" t="s">
        <v>150</v>
      </c>
      <c r="S25" t="s">
        <v>151</v>
      </c>
      <c r="T25" t="s">
        <v>152</v>
      </c>
      <c r="V25" t="s">
        <v>153</v>
      </c>
      <c r="W25" t="s">
        <v>154</v>
      </c>
      <c r="X25" t="s">
        <v>61</v>
      </c>
      <c r="Y25" t="s">
        <v>57</v>
      </c>
      <c r="Z25" t="s">
        <v>102</v>
      </c>
      <c r="AA25" t="s">
        <v>60</v>
      </c>
      <c r="AB25" t="s">
        <v>62</v>
      </c>
      <c r="AC25" t="s">
        <v>62</v>
      </c>
      <c r="AD25" t="s">
        <v>84</v>
      </c>
      <c r="AE25" t="str">
        <f t="shared" si="0"/>
        <v>IND - Qualiac</v>
      </c>
      <c r="AF25" t="s">
        <v>57</v>
      </c>
      <c r="AG25" t="s">
        <v>63</v>
      </c>
      <c r="AH25" t="str">
        <f t="shared" si="1"/>
        <v>D - Déductible</v>
      </c>
      <c r="AI25" t="s">
        <v>102</v>
      </c>
      <c r="AJ25" t="s">
        <v>103</v>
      </c>
      <c r="AK25" t="str">
        <f t="shared" si="2"/>
        <v>5101 - Débit 20% cpt att.</v>
      </c>
      <c r="AL25" t="s">
        <v>86</v>
      </c>
      <c r="AM25" t="s">
        <v>64</v>
      </c>
      <c r="AN25" t="s">
        <v>87</v>
      </c>
      <c r="AO25" t="s">
        <v>88</v>
      </c>
      <c r="AP25" t="s">
        <v>89</v>
      </c>
    </row>
    <row r="26" spans="1:42" x14ac:dyDescent="0.25">
      <c r="A26" t="s">
        <v>57</v>
      </c>
      <c r="B26" t="s">
        <v>58</v>
      </c>
      <c r="C26" t="s">
        <v>59</v>
      </c>
      <c r="D26" t="s">
        <v>155</v>
      </c>
      <c r="E26" t="s">
        <v>60</v>
      </c>
      <c r="F26" t="s">
        <v>156</v>
      </c>
      <c r="G26" t="s">
        <v>60</v>
      </c>
      <c r="H26" t="s">
        <v>60</v>
      </c>
      <c r="J26" t="s">
        <v>156</v>
      </c>
      <c r="K26" t="s">
        <v>156</v>
      </c>
      <c r="L26" s="10">
        <v>458.26</v>
      </c>
      <c r="M26" s="10">
        <v>91.65</v>
      </c>
      <c r="N26" s="10">
        <v>549.91</v>
      </c>
      <c r="O26" s="10">
        <v>458.26</v>
      </c>
      <c r="P26" t="s">
        <v>78</v>
      </c>
      <c r="Q26" t="s">
        <v>78</v>
      </c>
      <c r="R26" t="s">
        <v>95</v>
      </c>
      <c r="S26" t="s">
        <v>96</v>
      </c>
      <c r="T26" t="s">
        <v>60</v>
      </c>
      <c r="V26" t="s">
        <v>97</v>
      </c>
      <c r="W26" t="s">
        <v>98</v>
      </c>
      <c r="X26" t="s">
        <v>61</v>
      </c>
      <c r="Y26" t="s">
        <v>57</v>
      </c>
      <c r="Z26" t="s">
        <v>102</v>
      </c>
      <c r="AA26" t="s">
        <v>60</v>
      </c>
      <c r="AB26" t="s">
        <v>62</v>
      </c>
      <c r="AC26" t="s">
        <v>62</v>
      </c>
      <c r="AD26" t="s">
        <v>84</v>
      </c>
      <c r="AE26" t="str">
        <f t="shared" si="0"/>
        <v>IND - Qualiac</v>
      </c>
      <c r="AF26" t="s">
        <v>57</v>
      </c>
      <c r="AG26" t="s">
        <v>63</v>
      </c>
      <c r="AH26" t="str">
        <f t="shared" si="1"/>
        <v>D - Déductible</v>
      </c>
      <c r="AI26" t="s">
        <v>102</v>
      </c>
      <c r="AJ26" t="s">
        <v>103</v>
      </c>
      <c r="AK26" t="str">
        <f t="shared" si="2"/>
        <v>5101 - Débit 20% cpt att.</v>
      </c>
      <c r="AL26" t="s">
        <v>86</v>
      </c>
      <c r="AM26" t="s">
        <v>64</v>
      </c>
      <c r="AN26" t="s">
        <v>87</v>
      </c>
      <c r="AO26" t="s">
        <v>88</v>
      </c>
      <c r="AP26" t="s">
        <v>89</v>
      </c>
    </row>
    <row r="27" spans="1:42" x14ac:dyDescent="0.25">
      <c r="A27" t="s">
        <v>57</v>
      </c>
      <c r="B27" t="s">
        <v>58</v>
      </c>
      <c r="C27" t="s">
        <v>59</v>
      </c>
      <c r="D27" t="s">
        <v>157</v>
      </c>
      <c r="E27" t="s">
        <v>60</v>
      </c>
      <c r="F27" t="s">
        <v>126</v>
      </c>
      <c r="G27" t="s">
        <v>60</v>
      </c>
      <c r="H27" t="s">
        <v>60</v>
      </c>
      <c r="J27" t="s">
        <v>126</v>
      </c>
      <c r="K27" t="s">
        <v>126</v>
      </c>
      <c r="L27" s="10">
        <v>451.12</v>
      </c>
      <c r="M27" s="10">
        <v>90.22</v>
      </c>
      <c r="N27" s="10">
        <v>541.34</v>
      </c>
      <c r="O27" s="10">
        <v>451.12</v>
      </c>
      <c r="P27" t="s">
        <v>78</v>
      </c>
      <c r="Q27" t="s">
        <v>78</v>
      </c>
      <c r="R27" t="s">
        <v>95</v>
      </c>
      <c r="S27" t="s">
        <v>96</v>
      </c>
      <c r="T27" t="s">
        <v>60</v>
      </c>
      <c r="V27" t="s">
        <v>97</v>
      </c>
      <c r="W27" t="s">
        <v>98</v>
      </c>
      <c r="X27" t="s">
        <v>61</v>
      </c>
      <c r="Y27" t="s">
        <v>57</v>
      </c>
      <c r="Z27" t="s">
        <v>102</v>
      </c>
      <c r="AA27" t="s">
        <v>60</v>
      </c>
      <c r="AB27" t="s">
        <v>62</v>
      </c>
      <c r="AC27" t="s">
        <v>62</v>
      </c>
      <c r="AD27" t="s">
        <v>84</v>
      </c>
      <c r="AE27" t="str">
        <f t="shared" si="0"/>
        <v>IND - Qualiac</v>
      </c>
      <c r="AF27" t="s">
        <v>57</v>
      </c>
      <c r="AG27" t="s">
        <v>63</v>
      </c>
      <c r="AH27" t="str">
        <f t="shared" si="1"/>
        <v>D - Déductible</v>
      </c>
      <c r="AI27" t="s">
        <v>102</v>
      </c>
      <c r="AJ27" t="s">
        <v>103</v>
      </c>
      <c r="AK27" t="str">
        <f t="shared" si="2"/>
        <v>5101 - Débit 20% cpt att.</v>
      </c>
      <c r="AL27" t="s">
        <v>86</v>
      </c>
      <c r="AM27" t="s">
        <v>64</v>
      </c>
      <c r="AN27" t="s">
        <v>87</v>
      </c>
      <c r="AO27" t="s">
        <v>88</v>
      </c>
      <c r="AP27" t="s">
        <v>89</v>
      </c>
    </row>
    <row r="28" spans="1:42" x14ac:dyDescent="0.25">
      <c r="A28" t="s">
        <v>57</v>
      </c>
      <c r="B28" t="s">
        <v>58</v>
      </c>
      <c r="C28" t="s">
        <v>59</v>
      </c>
      <c r="D28" t="s">
        <v>158</v>
      </c>
      <c r="E28" t="s">
        <v>60</v>
      </c>
      <c r="F28" t="s">
        <v>159</v>
      </c>
      <c r="G28" t="s">
        <v>60</v>
      </c>
      <c r="H28" t="s">
        <v>60</v>
      </c>
      <c r="J28" t="s">
        <v>159</v>
      </c>
      <c r="K28" t="s">
        <v>159</v>
      </c>
      <c r="L28" s="10">
        <v>400</v>
      </c>
      <c r="M28" s="10">
        <v>80</v>
      </c>
      <c r="N28" s="10">
        <v>480</v>
      </c>
      <c r="O28" s="10">
        <v>400</v>
      </c>
      <c r="P28" t="s">
        <v>78</v>
      </c>
      <c r="Q28" t="s">
        <v>78</v>
      </c>
      <c r="R28" t="s">
        <v>95</v>
      </c>
      <c r="S28" t="s">
        <v>96</v>
      </c>
      <c r="T28" t="s">
        <v>60</v>
      </c>
      <c r="V28" t="s">
        <v>97</v>
      </c>
      <c r="W28" t="s">
        <v>98</v>
      </c>
      <c r="X28" t="s">
        <v>61</v>
      </c>
      <c r="Y28" t="s">
        <v>57</v>
      </c>
      <c r="Z28" t="s">
        <v>102</v>
      </c>
      <c r="AA28" t="s">
        <v>60</v>
      </c>
      <c r="AB28" t="s">
        <v>62</v>
      </c>
      <c r="AC28" t="s">
        <v>62</v>
      </c>
      <c r="AD28" t="s">
        <v>84</v>
      </c>
      <c r="AE28" t="str">
        <f t="shared" si="0"/>
        <v>IND - Qualiac</v>
      </c>
      <c r="AF28" t="s">
        <v>57</v>
      </c>
      <c r="AG28" t="s">
        <v>63</v>
      </c>
      <c r="AH28" t="str">
        <f t="shared" si="1"/>
        <v>D - Déductible</v>
      </c>
      <c r="AI28" t="s">
        <v>102</v>
      </c>
      <c r="AJ28" t="s">
        <v>103</v>
      </c>
      <c r="AK28" t="str">
        <f t="shared" si="2"/>
        <v>5101 - Débit 20% cpt att.</v>
      </c>
      <c r="AL28" t="s">
        <v>86</v>
      </c>
      <c r="AM28" t="s">
        <v>64</v>
      </c>
      <c r="AN28" t="s">
        <v>87</v>
      </c>
      <c r="AO28" t="s">
        <v>88</v>
      </c>
      <c r="AP28" t="s">
        <v>89</v>
      </c>
    </row>
    <row r="29" spans="1:42" x14ac:dyDescent="0.25">
      <c r="A29" t="s">
        <v>57</v>
      </c>
      <c r="B29" t="s">
        <v>58</v>
      </c>
      <c r="C29" t="s">
        <v>116</v>
      </c>
      <c r="D29" t="s">
        <v>117</v>
      </c>
      <c r="E29" t="s">
        <v>118</v>
      </c>
      <c r="F29" t="s">
        <v>115</v>
      </c>
      <c r="G29" t="s">
        <v>60</v>
      </c>
      <c r="H29" t="s">
        <v>60</v>
      </c>
      <c r="J29" t="s">
        <v>115</v>
      </c>
      <c r="K29" t="s">
        <v>115</v>
      </c>
      <c r="L29" s="10">
        <v>100</v>
      </c>
      <c r="M29" s="10">
        <v>20</v>
      </c>
      <c r="N29" s="10">
        <v>120</v>
      </c>
      <c r="O29" s="10">
        <v>100</v>
      </c>
      <c r="P29" t="s">
        <v>119</v>
      </c>
      <c r="Q29" t="s">
        <v>119</v>
      </c>
      <c r="R29" t="s">
        <v>120</v>
      </c>
      <c r="S29" t="s">
        <v>60</v>
      </c>
      <c r="T29" t="s">
        <v>60</v>
      </c>
      <c r="V29" t="s">
        <v>66</v>
      </c>
      <c r="W29" t="s">
        <v>121</v>
      </c>
      <c r="X29" t="s">
        <v>61</v>
      </c>
      <c r="Y29" t="s">
        <v>57</v>
      </c>
      <c r="Z29" t="s">
        <v>102</v>
      </c>
      <c r="AA29" t="s">
        <v>60</v>
      </c>
      <c r="AB29" t="s">
        <v>62</v>
      </c>
      <c r="AC29" t="s">
        <v>62</v>
      </c>
      <c r="AD29" t="s">
        <v>84</v>
      </c>
      <c r="AE29" t="str">
        <f t="shared" si="0"/>
        <v>IND - Qualiac</v>
      </c>
      <c r="AF29" t="s">
        <v>57</v>
      </c>
      <c r="AG29" t="s">
        <v>63</v>
      </c>
      <c r="AH29" t="str">
        <f t="shared" si="1"/>
        <v>D - Déductible</v>
      </c>
      <c r="AI29" t="s">
        <v>102</v>
      </c>
      <c r="AJ29" t="s">
        <v>103</v>
      </c>
      <c r="AK29" t="str">
        <f t="shared" si="2"/>
        <v>5101 - Débit 20% cpt att.</v>
      </c>
      <c r="AL29" t="s">
        <v>86</v>
      </c>
      <c r="AM29" t="s">
        <v>64</v>
      </c>
      <c r="AN29" t="s">
        <v>87</v>
      </c>
      <c r="AO29" t="s">
        <v>88</v>
      </c>
      <c r="AP29" t="s">
        <v>89</v>
      </c>
    </row>
    <row r="30" spans="1:42" x14ac:dyDescent="0.25">
      <c r="A30" t="s">
        <v>57</v>
      </c>
      <c r="B30" t="s">
        <v>58</v>
      </c>
      <c r="C30" t="s">
        <v>59</v>
      </c>
      <c r="D30" t="s">
        <v>122</v>
      </c>
      <c r="E30" t="s">
        <v>118</v>
      </c>
      <c r="F30" t="s">
        <v>115</v>
      </c>
      <c r="G30" t="s">
        <v>60</v>
      </c>
      <c r="H30" t="s">
        <v>60</v>
      </c>
      <c r="J30" t="s">
        <v>115</v>
      </c>
      <c r="K30" t="s">
        <v>115</v>
      </c>
      <c r="L30" s="10">
        <v>2700</v>
      </c>
      <c r="M30" s="10">
        <v>540</v>
      </c>
      <c r="N30" s="10">
        <v>3240</v>
      </c>
      <c r="O30" s="10">
        <v>2700</v>
      </c>
      <c r="P30" t="s">
        <v>78</v>
      </c>
      <c r="Q30" t="s">
        <v>78</v>
      </c>
      <c r="R30" t="s">
        <v>95</v>
      </c>
      <c r="S30" t="s">
        <v>96</v>
      </c>
      <c r="T30" t="s">
        <v>60</v>
      </c>
      <c r="V30" t="s">
        <v>97</v>
      </c>
      <c r="W30" t="s">
        <v>98</v>
      </c>
      <c r="X30" t="s">
        <v>61</v>
      </c>
      <c r="Y30" t="s">
        <v>57</v>
      </c>
      <c r="Z30" t="s">
        <v>102</v>
      </c>
      <c r="AA30" t="s">
        <v>60</v>
      </c>
      <c r="AB30" t="s">
        <v>62</v>
      </c>
      <c r="AC30" t="s">
        <v>62</v>
      </c>
      <c r="AD30" t="s">
        <v>84</v>
      </c>
      <c r="AE30" t="str">
        <f t="shared" si="0"/>
        <v>IND - Qualiac</v>
      </c>
      <c r="AF30" t="s">
        <v>57</v>
      </c>
      <c r="AG30" t="s">
        <v>63</v>
      </c>
      <c r="AH30" t="str">
        <f t="shared" si="1"/>
        <v>D - Déductible</v>
      </c>
      <c r="AI30" t="s">
        <v>102</v>
      </c>
      <c r="AJ30" t="s">
        <v>103</v>
      </c>
      <c r="AK30" t="str">
        <f t="shared" si="2"/>
        <v>5101 - Débit 20% cpt att.</v>
      </c>
      <c r="AL30" t="s">
        <v>86</v>
      </c>
      <c r="AM30" t="s">
        <v>64</v>
      </c>
      <c r="AN30" t="s">
        <v>87</v>
      </c>
      <c r="AO30" t="s">
        <v>88</v>
      </c>
      <c r="AP30" t="s">
        <v>89</v>
      </c>
    </row>
    <row r="31" spans="1:42" x14ac:dyDescent="0.25">
      <c r="A31" t="s">
        <v>57</v>
      </c>
      <c r="B31" t="s">
        <v>58</v>
      </c>
      <c r="C31" t="s">
        <v>59</v>
      </c>
      <c r="D31" t="s">
        <v>123</v>
      </c>
      <c r="E31" t="s">
        <v>118</v>
      </c>
      <c r="F31" t="s">
        <v>115</v>
      </c>
      <c r="G31" t="s">
        <v>60</v>
      </c>
      <c r="H31" t="s">
        <v>60</v>
      </c>
      <c r="J31" t="s">
        <v>115</v>
      </c>
      <c r="K31" t="s">
        <v>115</v>
      </c>
      <c r="L31" s="10">
        <v>88</v>
      </c>
      <c r="M31" s="10">
        <v>17.600000000000001</v>
      </c>
      <c r="N31" s="10">
        <v>105.6</v>
      </c>
      <c r="O31" s="10">
        <v>88</v>
      </c>
      <c r="P31" t="s">
        <v>78</v>
      </c>
      <c r="Q31" t="s">
        <v>78</v>
      </c>
      <c r="R31" t="s">
        <v>95</v>
      </c>
      <c r="S31" t="s">
        <v>96</v>
      </c>
      <c r="T31" t="s">
        <v>60</v>
      </c>
      <c r="V31" t="s">
        <v>97</v>
      </c>
      <c r="W31" t="s">
        <v>98</v>
      </c>
      <c r="X31" t="s">
        <v>61</v>
      </c>
      <c r="Y31" t="s">
        <v>57</v>
      </c>
      <c r="Z31" t="s">
        <v>102</v>
      </c>
      <c r="AA31" t="s">
        <v>60</v>
      </c>
      <c r="AB31" t="s">
        <v>62</v>
      </c>
      <c r="AC31" t="s">
        <v>62</v>
      </c>
      <c r="AD31" t="s">
        <v>84</v>
      </c>
      <c r="AE31" t="str">
        <f t="shared" si="0"/>
        <v>IND - Qualiac</v>
      </c>
      <c r="AF31" t="s">
        <v>57</v>
      </c>
      <c r="AG31" t="s">
        <v>63</v>
      </c>
      <c r="AH31" t="str">
        <f t="shared" si="1"/>
        <v>D - Déductible</v>
      </c>
      <c r="AI31" t="s">
        <v>102</v>
      </c>
      <c r="AJ31" t="s">
        <v>103</v>
      </c>
      <c r="AK31" t="str">
        <f t="shared" si="2"/>
        <v>5101 - Débit 20% cpt att.</v>
      </c>
      <c r="AL31" t="s">
        <v>86</v>
      </c>
      <c r="AM31" t="s">
        <v>64</v>
      </c>
      <c r="AN31" t="s">
        <v>87</v>
      </c>
      <c r="AO31" t="s">
        <v>88</v>
      </c>
      <c r="AP31" t="s">
        <v>89</v>
      </c>
    </row>
    <row r="32" spans="1:42" x14ac:dyDescent="0.25">
      <c r="A32" t="s">
        <v>57</v>
      </c>
      <c r="B32" t="s">
        <v>58</v>
      </c>
      <c r="C32" t="s">
        <v>116</v>
      </c>
      <c r="D32" t="s">
        <v>124</v>
      </c>
      <c r="E32" t="s">
        <v>118</v>
      </c>
      <c r="F32" t="s">
        <v>115</v>
      </c>
      <c r="G32" t="s">
        <v>60</v>
      </c>
      <c r="H32" t="s">
        <v>60</v>
      </c>
      <c r="J32" t="s">
        <v>115</v>
      </c>
      <c r="K32" t="s">
        <v>115</v>
      </c>
      <c r="L32" s="10">
        <v>30</v>
      </c>
      <c r="M32" s="10">
        <v>6</v>
      </c>
      <c r="N32" s="10">
        <v>36</v>
      </c>
      <c r="O32" s="10">
        <v>30</v>
      </c>
      <c r="P32" t="s">
        <v>119</v>
      </c>
      <c r="Q32" t="s">
        <v>119</v>
      </c>
      <c r="R32" t="s">
        <v>120</v>
      </c>
      <c r="S32" t="s">
        <v>60</v>
      </c>
      <c r="T32" t="s">
        <v>60</v>
      </c>
      <c r="V32" t="s">
        <v>66</v>
      </c>
      <c r="W32" t="s">
        <v>121</v>
      </c>
      <c r="X32" t="s">
        <v>61</v>
      </c>
      <c r="Y32" t="s">
        <v>57</v>
      </c>
      <c r="Z32" t="s">
        <v>102</v>
      </c>
      <c r="AA32" t="s">
        <v>60</v>
      </c>
      <c r="AB32" t="s">
        <v>62</v>
      </c>
      <c r="AC32" t="s">
        <v>62</v>
      </c>
      <c r="AD32" t="s">
        <v>84</v>
      </c>
      <c r="AE32" t="str">
        <f t="shared" si="0"/>
        <v>IND - Qualiac</v>
      </c>
      <c r="AF32" t="s">
        <v>57</v>
      </c>
      <c r="AG32" t="s">
        <v>63</v>
      </c>
      <c r="AH32" t="str">
        <f t="shared" si="1"/>
        <v>D - Déductible</v>
      </c>
      <c r="AI32" t="s">
        <v>102</v>
      </c>
      <c r="AJ32" t="s">
        <v>103</v>
      </c>
      <c r="AK32" t="str">
        <f t="shared" si="2"/>
        <v>5101 - Débit 20% cpt att.</v>
      </c>
      <c r="AL32" t="s">
        <v>86</v>
      </c>
      <c r="AM32" t="s">
        <v>64</v>
      </c>
      <c r="AN32" t="s">
        <v>87</v>
      </c>
      <c r="AO32" t="s">
        <v>88</v>
      </c>
      <c r="AP32" t="s">
        <v>89</v>
      </c>
    </row>
    <row r="33" spans="1:42" x14ac:dyDescent="0.25">
      <c r="A33" t="s">
        <v>57</v>
      </c>
      <c r="B33" t="s">
        <v>58</v>
      </c>
      <c r="C33" t="s">
        <v>116</v>
      </c>
      <c r="D33" t="s">
        <v>125</v>
      </c>
      <c r="E33" t="s">
        <v>118</v>
      </c>
      <c r="F33" t="s">
        <v>126</v>
      </c>
      <c r="G33" t="s">
        <v>60</v>
      </c>
      <c r="H33" t="s">
        <v>60</v>
      </c>
      <c r="J33" t="s">
        <v>126</v>
      </c>
      <c r="K33" t="s">
        <v>126</v>
      </c>
      <c r="L33" s="10">
        <v>782.36</v>
      </c>
      <c r="M33" s="10">
        <v>156.47</v>
      </c>
      <c r="N33" s="10">
        <v>938.83</v>
      </c>
      <c r="O33" s="10">
        <v>782.36</v>
      </c>
      <c r="P33" t="s">
        <v>119</v>
      </c>
      <c r="Q33" t="s">
        <v>119</v>
      </c>
      <c r="R33" t="s">
        <v>120</v>
      </c>
      <c r="S33" t="s">
        <v>60</v>
      </c>
      <c r="T33" t="s">
        <v>60</v>
      </c>
      <c r="V33" t="s">
        <v>66</v>
      </c>
      <c r="W33" t="s">
        <v>121</v>
      </c>
      <c r="X33" t="s">
        <v>61</v>
      </c>
      <c r="Y33" t="s">
        <v>57</v>
      </c>
      <c r="Z33" t="s">
        <v>102</v>
      </c>
      <c r="AA33" t="s">
        <v>60</v>
      </c>
      <c r="AB33" t="s">
        <v>62</v>
      </c>
      <c r="AC33" t="s">
        <v>62</v>
      </c>
      <c r="AD33" t="s">
        <v>84</v>
      </c>
      <c r="AE33" t="str">
        <f t="shared" si="0"/>
        <v>IND - Qualiac</v>
      </c>
      <c r="AF33" t="s">
        <v>57</v>
      </c>
      <c r="AG33" t="s">
        <v>63</v>
      </c>
      <c r="AH33" t="str">
        <f t="shared" si="1"/>
        <v>D - Déductible</v>
      </c>
      <c r="AI33" t="s">
        <v>102</v>
      </c>
      <c r="AJ33" t="s">
        <v>103</v>
      </c>
      <c r="AK33" t="str">
        <f t="shared" si="2"/>
        <v>5101 - Débit 20% cpt att.</v>
      </c>
      <c r="AL33" t="s">
        <v>86</v>
      </c>
      <c r="AM33" t="s">
        <v>64</v>
      </c>
      <c r="AN33" t="s">
        <v>87</v>
      </c>
      <c r="AO33" t="s">
        <v>88</v>
      </c>
      <c r="AP33" t="s">
        <v>89</v>
      </c>
    </row>
    <row r="34" spans="1:42" x14ac:dyDescent="0.25">
      <c r="A34" t="s">
        <v>57</v>
      </c>
      <c r="B34" t="s">
        <v>58</v>
      </c>
      <c r="C34" t="s">
        <v>59</v>
      </c>
      <c r="D34" t="s">
        <v>160</v>
      </c>
      <c r="E34" t="s">
        <v>60</v>
      </c>
      <c r="F34" t="s">
        <v>115</v>
      </c>
      <c r="G34" t="s">
        <v>60</v>
      </c>
      <c r="H34" t="s">
        <v>60</v>
      </c>
      <c r="J34" t="s">
        <v>115</v>
      </c>
      <c r="K34" t="s">
        <v>115</v>
      </c>
      <c r="L34" s="10">
        <v>100.45</v>
      </c>
      <c r="M34" s="10">
        <v>20.09</v>
      </c>
      <c r="N34" s="10">
        <v>120.54</v>
      </c>
      <c r="O34" s="10">
        <v>100.45</v>
      </c>
      <c r="P34" t="s">
        <v>78</v>
      </c>
      <c r="Q34" t="s">
        <v>78</v>
      </c>
      <c r="R34" t="s">
        <v>95</v>
      </c>
      <c r="S34" t="s">
        <v>96</v>
      </c>
      <c r="T34" t="s">
        <v>60</v>
      </c>
      <c r="V34" t="s">
        <v>97</v>
      </c>
      <c r="W34" t="s">
        <v>98</v>
      </c>
      <c r="X34" t="s">
        <v>61</v>
      </c>
      <c r="Y34" t="s">
        <v>57</v>
      </c>
      <c r="Z34" t="s">
        <v>102</v>
      </c>
      <c r="AA34" t="s">
        <v>60</v>
      </c>
      <c r="AB34" t="s">
        <v>62</v>
      </c>
      <c r="AC34" t="s">
        <v>62</v>
      </c>
      <c r="AD34" t="s">
        <v>84</v>
      </c>
      <c r="AE34" t="str">
        <f t="shared" si="0"/>
        <v>IND - Qualiac</v>
      </c>
      <c r="AF34" t="s">
        <v>57</v>
      </c>
      <c r="AG34" t="s">
        <v>63</v>
      </c>
      <c r="AH34" t="str">
        <f t="shared" si="1"/>
        <v>D - Déductible</v>
      </c>
      <c r="AI34" t="s">
        <v>102</v>
      </c>
      <c r="AJ34" t="s">
        <v>103</v>
      </c>
      <c r="AK34" t="str">
        <f t="shared" si="2"/>
        <v>5101 - Débit 20% cpt att.</v>
      </c>
      <c r="AL34" t="s">
        <v>86</v>
      </c>
      <c r="AM34" t="s">
        <v>64</v>
      </c>
      <c r="AN34" t="s">
        <v>87</v>
      </c>
      <c r="AO34" t="s">
        <v>88</v>
      </c>
      <c r="AP34" t="s">
        <v>89</v>
      </c>
    </row>
    <row r="35" spans="1:42" x14ac:dyDescent="0.25">
      <c r="A35" t="s">
        <v>57</v>
      </c>
      <c r="B35" t="s">
        <v>58</v>
      </c>
      <c r="C35" t="s">
        <v>59</v>
      </c>
      <c r="D35" t="s">
        <v>161</v>
      </c>
      <c r="E35" t="s">
        <v>60</v>
      </c>
      <c r="F35" t="s">
        <v>133</v>
      </c>
      <c r="G35" t="s">
        <v>60</v>
      </c>
      <c r="H35" t="s">
        <v>60</v>
      </c>
      <c r="J35" t="s">
        <v>133</v>
      </c>
      <c r="K35" t="s">
        <v>133</v>
      </c>
      <c r="L35" s="10">
        <v>1200</v>
      </c>
      <c r="M35" s="10">
        <v>0</v>
      </c>
      <c r="N35" s="10">
        <v>1200</v>
      </c>
      <c r="O35" s="10">
        <v>1000</v>
      </c>
      <c r="P35" t="s">
        <v>78</v>
      </c>
      <c r="Q35" t="s">
        <v>78</v>
      </c>
      <c r="R35" t="s">
        <v>95</v>
      </c>
      <c r="S35" t="s">
        <v>96</v>
      </c>
      <c r="T35" t="s">
        <v>60</v>
      </c>
      <c r="V35" t="s">
        <v>97</v>
      </c>
      <c r="W35" t="s">
        <v>98</v>
      </c>
      <c r="X35" t="s">
        <v>61</v>
      </c>
      <c r="Y35" t="s">
        <v>67</v>
      </c>
      <c r="Z35" t="s">
        <v>162</v>
      </c>
      <c r="AA35" t="s">
        <v>60</v>
      </c>
      <c r="AB35" t="s">
        <v>62</v>
      </c>
      <c r="AC35" t="s">
        <v>62</v>
      </c>
      <c r="AD35" t="s">
        <v>84</v>
      </c>
      <c r="AE35" t="str">
        <f t="shared" si="0"/>
        <v>IND - Qualiac</v>
      </c>
      <c r="AF35" t="s">
        <v>57</v>
      </c>
      <c r="AG35" t="s">
        <v>63</v>
      </c>
      <c r="AH35" t="str">
        <f t="shared" si="1"/>
        <v>D - Déductible</v>
      </c>
      <c r="AI35" t="s">
        <v>162</v>
      </c>
      <c r="AJ35" t="s">
        <v>163</v>
      </c>
      <c r="AK35" t="str">
        <f t="shared" si="2"/>
        <v>5103 - Débit 20% prorata P0</v>
      </c>
      <c r="AL35" t="s">
        <v>86</v>
      </c>
      <c r="AM35" t="s">
        <v>64</v>
      </c>
      <c r="AN35" t="s">
        <v>87</v>
      </c>
      <c r="AO35" t="s">
        <v>88</v>
      </c>
      <c r="AP35" t="s">
        <v>89</v>
      </c>
    </row>
    <row r="36" spans="1:42" x14ac:dyDescent="0.25">
      <c r="A36" t="s">
        <v>72</v>
      </c>
      <c r="B36" t="s">
        <v>58</v>
      </c>
      <c r="C36" t="s">
        <v>59</v>
      </c>
      <c r="D36" t="s">
        <v>131</v>
      </c>
      <c r="E36" t="s">
        <v>132</v>
      </c>
      <c r="F36" t="s">
        <v>133</v>
      </c>
      <c r="G36" t="s">
        <v>60</v>
      </c>
      <c r="H36" t="s">
        <v>134</v>
      </c>
      <c r="I36" t="s">
        <v>133</v>
      </c>
      <c r="J36" t="s">
        <v>133</v>
      </c>
      <c r="K36" t="s">
        <v>133</v>
      </c>
      <c r="L36" s="10">
        <v>1000</v>
      </c>
      <c r="M36" s="10">
        <v>20</v>
      </c>
      <c r="N36" s="10">
        <v>1000</v>
      </c>
      <c r="O36" s="10">
        <v>1000</v>
      </c>
      <c r="P36" t="s">
        <v>78</v>
      </c>
      <c r="Q36" t="s">
        <v>78</v>
      </c>
      <c r="R36" t="s">
        <v>165</v>
      </c>
      <c r="S36" t="s">
        <v>79</v>
      </c>
      <c r="T36" t="s">
        <v>80</v>
      </c>
      <c r="V36" t="s">
        <v>81</v>
      </c>
      <c r="W36" t="s">
        <v>82</v>
      </c>
      <c r="X36" t="s">
        <v>164</v>
      </c>
      <c r="Y36" t="s">
        <v>71</v>
      </c>
      <c r="Z36" t="s">
        <v>135</v>
      </c>
      <c r="AA36" t="s">
        <v>60</v>
      </c>
      <c r="AB36" t="s">
        <v>62</v>
      </c>
      <c r="AC36" t="s">
        <v>62</v>
      </c>
      <c r="AD36" t="s">
        <v>84</v>
      </c>
      <c r="AE36" t="str">
        <f t="shared" si="0"/>
        <v>IND - Qualiac</v>
      </c>
      <c r="AF36" t="s">
        <v>57</v>
      </c>
      <c r="AG36" t="s">
        <v>63</v>
      </c>
      <c r="AH36" t="str">
        <f t="shared" si="1"/>
        <v>D - Déductible</v>
      </c>
      <c r="AI36" t="s">
        <v>135</v>
      </c>
      <c r="AJ36" t="s">
        <v>136</v>
      </c>
      <c r="AK36" t="str">
        <f t="shared" si="2"/>
        <v>5203 - Enc 20 intra</v>
      </c>
      <c r="AL36" t="s">
        <v>86</v>
      </c>
      <c r="AM36" t="s">
        <v>64</v>
      </c>
      <c r="AN36" t="s">
        <v>87</v>
      </c>
      <c r="AO36" t="s">
        <v>88</v>
      </c>
      <c r="AP36" t="s">
        <v>89</v>
      </c>
    </row>
    <row r="38" spans="1:42" x14ac:dyDescent="0.25">
      <c r="L38" s="10"/>
      <c r="M38" s="10"/>
      <c r="N38" s="10"/>
      <c r="O38" s="10"/>
    </row>
    <row r="39" spans="1:42" x14ac:dyDescent="0.25">
      <c r="L39" s="10"/>
      <c r="M39" s="10"/>
      <c r="N39" s="10"/>
      <c r="O39" s="10"/>
    </row>
    <row r="40" spans="1:42" x14ac:dyDescent="0.25">
      <c r="L40" s="10"/>
      <c r="M40" s="10"/>
      <c r="N40" s="10"/>
      <c r="O40" s="10"/>
    </row>
    <row r="41" spans="1:42" x14ac:dyDescent="0.25">
      <c r="L41" s="10"/>
      <c r="M41" s="10"/>
      <c r="N41" s="10"/>
      <c r="O41" s="10"/>
    </row>
    <row r="42" spans="1:42" x14ac:dyDescent="0.25">
      <c r="L42" s="10"/>
      <c r="M42" s="10"/>
      <c r="N42" s="10"/>
      <c r="O42" s="10"/>
    </row>
    <row r="43" spans="1:42" x14ac:dyDescent="0.25">
      <c r="L43" s="10"/>
      <c r="M43" s="10"/>
      <c r="N43" s="10"/>
      <c r="O43" s="10"/>
    </row>
    <row r="44" spans="1:42" x14ac:dyDescent="0.25">
      <c r="L44" s="10"/>
      <c r="M44" s="10"/>
      <c r="N44" s="10"/>
      <c r="O44" s="10"/>
    </row>
    <row r="45" spans="1:42" x14ac:dyDescent="0.25">
      <c r="L45" s="10"/>
      <c r="M45" s="10"/>
      <c r="N45" s="10"/>
      <c r="O45" s="10"/>
    </row>
    <row r="46" spans="1:42" x14ac:dyDescent="0.25">
      <c r="L46" s="10"/>
      <c r="M46" s="10"/>
      <c r="N46" s="10"/>
      <c r="O46" s="10"/>
    </row>
    <row r="47" spans="1:42" x14ac:dyDescent="0.25">
      <c r="L47" s="10"/>
      <c r="M47" s="10"/>
      <c r="N47" s="10"/>
      <c r="O47" s="10"/>
    </row>
    <row r="48" spans="1:42" x14ac:dyDescent="0.25">
      <c r="L48" s="10"/>
      <c r="M48" s="10"/>
      <c r="N48" s="10"/>
      <c r="O48" s="10"/>
    </row>
    <row r="49" spans="12:15" x14ac:dyDescent="0.25">
      <c r="L49" s="10"/>
      <c r="M49" s="10"/>
      <c r="N49" s="10"/>
      <c r="O49" s="10"/>
    </row>
    <row r="50" spans="12:15" x14ac:dyDescent="0.25">
      <c r="L50" s="10"/>
      <c r="M50" s="10"/>
      <c r="N50" s="10"/>
      <c r="O50" s="10"/>
    </row>
    <row r="51" spans="12:15" x14ac:dyDescent="0.25">
      <c r="L51" s="10"/>
      <c r="M51" s="10"/>
      <c r="N51" s="10"/>
      <c r="O51" s="10"/>
    </row>
    <row r="52" spans="12:15" x14ac:dyDescent="0.25">
      <c r="L52" s="10"/>
      <c r="M52" s="10"/>
      <c r="N52" s="10"/>
      <c r="O52" s="10"/>
    </row>
    <row r="53" spans="12:15" x14ac:dyDescent="0.25">
      <c r="L53" s="10"/>
      <c r="M53" s="10"/>
      <c r="N53" s="10"/>
      <c r="O53" s="10"/>
    </row>
    <row r="54" spans="12:15" x14ac:dyDescent="0.25">
      <c r="L54" s="10"/>
      <c r="M54" s="10"/>
      <c r="N54" s="10"/>
      <c r="O54" s="10"/>
    </row>
    <row r="55" spans="12:15" x14ac:dyDescent="0.25">
      <c r="L55" s="10"/>
      <c r="M55" s="10"/>
      <c r="N55" s="10"/>
      <c r="O55" s="10"/>
    </row>
    <row r="56" spans="12:15" x14ac:dyDescent="0.25">
      <c r="L56" s="10"/>
      <c r="M56" s="10"/>
      <c r="N56" s="10"/>
      <c r="O56" s="10"/>
    </row>
    <row r="57" spans="12:15" x14ac:dyDescent="0.25">
      <c r="L57" s="10"/>
      <c r="M57" s="10"/>
      <c r="N57" s="10"/>
      <c r="O57" s="10"/>
    </row>
    <row r="58" spans="12:15" x14ac:dyDescent="0.25">
      <c r="L58" s="10"/>
      <c r="M58" s="10"/>
      <c r="N58" s="10"/>
      <c r="O58" s="10"/>
    </row>
    <row r="59" spans="12:15" x14ac:dyDescent="0.25">
      <c r="L59" s="10"/>
      <c r="M59" s="10"/>
      <c r="N59" s="10"/>
      <c r="O59" s="10"/>
    </row>
    <row r="60" spans="12:15" x14ac:dyDescent="0.25">
      <c r="L60" s="10"/>
      <c r="M60" s="10"/>
      <c r="N60" s="10"/>
      <c r="O60" s="10"/>
    </row>
    <row r="61" spans="12:15" x14ac:dyDescent="0.25">
      <c r="L61" s="10"/>
      <c r="M61" s="10"/>
      <c r="N61" s="10"/>
      <c r="O61" s="10"/>
    </row>
    <row r="62" spans="12:15" x14ac:dyDescent="0.25">
      <c r="L62" s="10"/>
      <c r="M62" s="10"/>
      <c r="N62" s="10"/>
      <c r="O62" s="10"/>
    </row>
    <row r="63" spans="12:15" x14ac:dyDescent="0.25">
      <c r="L63" s="10"/>
      <c r="M63" s="10"/>
      <c r="N63" s="10"/>
      <c r="O63" s="10"/>
    </row>
    <row r="64" spans="12:15" x14ac:dyDescent="0.25">
      <c r="L64" s="10"/>
      <c r="M64" s="10"/>
      <c r="N64" s="10"/>
      <c r="O64" s="10"/>
    </row>
    <row r="65" spans="12:15" x14ac:dyDescent="0.25">
      <c r="L65" s="10"/>
      <c r="M65" s="10"/>
      <c r="N65" s="10"/>
      <c r="O65" s="10"/>
    </row>
    <row r="66" spans="12:15" x14ac:dyDescent="0.25">
      <c r="L66" s="10"/>
      <c r="M66" s="10"/>
      <c r="N66" s="10"/>
      <c r="O66" s="10"/>
    </row>
    <row r="67" spans="12:15" x14ac:dyDescent="0.25">
      <c r="L67" s="10"/>
      <c r="M67" s="10"/>
      <c r="N67" s="10"/>
      <c r="O67" s="10"/>
    </row>
    <row r="68" spans="12:15" x14ac:dyDescent="0.25">
      <c r="L68" s="10"/>
      <c r="M68" s="10"/>
      <c r="N68" s="10"/>
      <c r="O68" s="10"/>
    </row>
    <row r="69" spans="12:15" x14ac:dyDescent="0.25">
      <c r="L69" s="10"/>
      <c r="M69" s="10"/>
      <c r="N69" s="10"/>
      <c r="O69" s="10"/>
    </row>
    <row r="70" spans="12:15" x14ac:dyDescent="0.25">
      <c r="L70" s="10"/>
      <c r="M70" s="10"/>
      <c r="N70" s="10"/>
      <c r="O70" s="10"/>
    </row>
    <row r="71" spans="12:15" x14ac:dyDescent="0.25">
      <c r="L71" s="10"/>
      <c r="M71" s="10"/>
      <c r="N71" s="10"/>
      <c r="O71" s="10"/>
    </row>
    <row r="72" spans="12:15" x14ac:dyDescent="0.25">
      <c r="L72" s="10"/>
      <c r="M72" s="10"/>
      <c r="N72" s="10"/>
      <c r="O72" s="10"/>
    </row>
    <row r="73" spans="12:15" x14ac:dyDescent="0.25">
      <c r="L73" s="10"/>
      <c r="M73" s="10"/>
      <c r="N73" s="10"/>
      <c r="O73" s="10"/>
    </row>
    <row r="74" spans="12:15" x14ac:dyDescent="0.25">
      <c r="L74" s="10"/>
      <c r="M74" s="10"/>
      <c r="N74" s="10"/>
      <c r="O74" s="10"/>
    </row>
    <row r="75" spans="12:15" x14ac:dyDescent="0.25">
      <c r="L75" s="10"/>
      <c r="M75" s="10"/>
      <c r="N75" s="10"/>
      <c r="O75" s="10"/>
    </row>
    <row r="76" spans="12:15" x14ac:dyDescent="0.25">
      <c r="L76" s="10"/>
      <c r="M76" s="10"/>
      <c r="N76" s="10"/>
      <c r="O76" s="10"/>
    </row>
    <row r="77" spans="12:15" x14ac:dyDescent="0.25">
      <c r="L77" s="10"/>
      <c r="M77" s="10"/>
      <c r="N77" s="10"/>
      <c r="O77" s="10"/>
    </row>
    <row r="78" spans="12:15" x14ac:dyDescent="0.25">
      <c r="L78" s="10"/>
      <c r="M78" s="10"/>
      <c r="N78" s="10"/>
      <c r="O78" s="10"/>
    </row>
    <row r="79" spans="12:15" x14ac:dyDescent="0.25">
      <c r="L79" s="10"/>
      <c r="M79" s="10"/>
      <c r="N79" s="10"/>
      <c r="O79" s="10"/>
    </row>
    <row r="80" spans="12:15" x14ac:dyDescent="0.25">
      <c r="L80" s="10"/>
      <c r="M80" s="10"/>
      <c r="N80" s="10"/>
      <c r="O80" s="10"/>
    </row>
    <row r="81" spans="12:15" x14ac:dyDescent="0.25">
      <c r="L81" s="10"/>
      <c r="M81" s="10"/>
      <c r="N81" s="10"/>
      <c r="O81" s="10"/>
    </row>
    <row r="82" spans="12:15" x14ac:dyDescent="0.25">
      <c r="L82" s="10"/>
      <c r="M82" s="10"/>
      <c r="N82" s="10"/>
      <c r="O82" s="10"/>
    </row>
    <row r="83" spans="12:15" x14ac:dyDescent="0.25">
      <c r="L83" s="10"/>
      <c r="M83" s="10"/>
      <c r="N83" s="10"/>
      <c r="O83" s="10"/>
    </row>
    <row r="84" spans="12:15" x14ac:dyDescent="0.25">
      <c r="L84" s="10"/>
      <c r="M84" s="10"/>
      <c r="N84" s="10"/>
      <c r="O84" s="10"/>
    </row>
    <row r="85" spans="12:15" x14ac:dyDescent="0.25">
      <c r="L85" s="10"/>
      <c r="M85" s="10"/>
      <c r="N85" s="10"/>
      <c r="O85" s="10"/>
    </row>
    <row r="86" spans="12:15" x14ac:dyDescent="0.25">
      <c r="L86" s="10"/>
      <c r="M86" s="10"/>
      <c r="N86" s="10"/>
      <c r="O86" s="10"/>
    </row>
    <row r="87" spans="12:15" x14ac:dyDescent="0.25">
      <c r="L87" s="10"/>
      <c r="M87" s="10"/>
      <c r="N87" s="10"/>
      <c r="O87" s="10"/>
    </row>
    <row r="88" spans="12:15" x14ac:dyDescent="0.25">
      <c r="L88" s="10"/>
      <c r="M88" s="10"/>
      <c r="N88" s="10"/>
      <c r="O88" s="10"/>
    </row>
    <row r="89" spans="12:15" x14ac:dyDescent="0.25">
      <c r="L89" s="10"/>
      <c r="M89" s="10"/>
      <c r="N89" s="10"/>
      <c r="O89" s="10"/>
    </row>
    <row r="90" spans="12:15" x14ac:dyDescent="0.25">
      <c r="L90" s="10"/>
      <c r="M90" s="10"/>
      <c r="N90" s="10"/>
      <c r="O90" s="10"/>
    </row>
    <row r="91" spans="12:15" x14ac:dyDescent="0.25">
      <c r="L91" s="10"/>
      <c r="M91" s="10"/>
      <c r="N91" s="10"/>
      <c r="O91" s="10"/>
    </row>
    <row r="92" spans="12:15" x14ac:dyDescent="0.25">
      <c r="L92" s="10"/>
      <c r="M92" s="10"/>
      <c r="N92" s="10"/>
      <c r="O92" s="10"/>
    </row>
    <row r="93" spans="12:15" x14ac:dyDescent="0.25">
      <c r="L93" s="10"/>
      <c r="M93" s="10"/>
      <c r="N93" s="10"/>
      <c r="O93" s="10"/>
    </row>
    <row r="94" spans="12:15" x14ac:dyDescent="0.25">
      <c r="L94" s="10"/>
      <c r="M94" s="10"/>
      <c r="N94" s="10"/>
      <c r="O94" s="10"/>
    </row>
    <row r="95" spans="12:15" x14ac:dyDescent="0.25">
      <c r="L95" s="10"/>
      <c r="M95" s="10"/>
      <c r="N95" s="10"/>
      <c r="O95" s="10"/>
    </row>
    <row r="96" spans="12:15" x14ac:dyDescent="0.25">
      <c r="L96" s="10"/>
      <c r="M96" s="10"/>
      <c r="N96" s="10"/>
      <c r="O96" s="10"/>
    </row>
    <row r="97" spans="12:15" x14ac:dyDescent="0.25">
      <c r="L97" s="10"/>
      <c r="M97" s="10"/>
      <c r="N97" s="10"/>
      <c r="O97" s="10"/>
    </row>
    <row r="98" spans="12:15" x14ac:dyDescent="0.25">
      <c r="L98" s="10"/>
      <c r="M98" s="10"/>
      <c r="N98" s="10"/>
      <c r="O98" s="10"/>
    </row>
    <row r="99" spans="12:15" x14ac:dyDescent="0.25">
      <c r="L99" s="10"/>
      <c r="M99" s="10"/>
      <c r="N99" s="10"/>
      <c r="O99" s="10"/>
    </row>
    <row r="100" spans="12:15" x14ac:dyDescent="0.25">
      <c r="L100" s="10"/>
      <c r="M100" s="10"/>
      <c r="N100" s="10"/>
      <c r="O100" s="10"/>
    </row>
    <row r="101" spans="12:15" x14ac:dyDescent="0.25">
      <c r="L101" s="10"/>
      <c r="M101" s="10"/>
      <c r="N101" s="10"/>
      <c r="O101" s="10"/>
    </row>
    <row r="102" spans="12:15" x14ac:dyDescent="0.25">
      <c r="L102" s="10"/>
      <c r="M102" s="10"/>
      <c r="N102" s="10"/>
      <c r="O102" s="10"/>
    </row>
    <row r="103" spans="12:15" x14ac:dyDescent="0.25">
      <c r="L103" s="10"/>
      <c r="M103" s="10"/>
      <c r="N103" s="10"/>
      <c r="O103" s="10"/>
    </row>
    <row r="104" spans="12:15" x14ac:dyDescent="0.25">
      <c r="L104" s="10"/>
      <c r="M104" s="10"/>
      <c r="N104" s="10"/>
      <c r="O104" s="10"/>
    </row>
    <row r="105" spans="12:15" x14ac:dyDescent="0.25">
      <c r="L105" s="10"/>
      <c r="M105" s="10"/>
      <c r="N105" s="10"/>
      <c r="O105" s="10"/>
    </row>
    <row r="106" spans="12:15" x14ac:dyDescent="0.25">
      <c r="L106" s="10"/>
      <c r="M106" s="10"/>
      <c r="N106" s="10"/>
      <c r="O106" s="10"/>
    </row>
    <row r="107" spans="12:15" x14ac:dyDescent="0.25">
      <c r="L107" s="10"/>
      <c r="M107" s="10"/>
      <c r="N107" s="10"/>
      <c r="O107" s="10"/>
    </row>
    <row r="108" spans="12:15" x14ac:dyDescent="0.25">
      <c r="L108" s="10"/>
      <c r="M108" s="10"/>
      <c r="N108" s="10"/>
      <c r="O108" s="10"/>
    </row>
    <row r="109" spans="12:15" x14ac:dyDescent="0.25">
      <c r="L109" s="10"/>
      <c r="M109" s="10"/>
      <c r="N109" s="10"/>
      <c r="O109" s="10"/>
    </row>
    <row r="110" spans="12:15" x14ac:dyDescent="0.25">
      <c r="L110" s="10"/>
      <c r="M110" s="10"/>
      <c r="N110" s="10"/>
      <c r="O110" s="10"/>
    </row>
    <row r="111" spans="12:15" x14ac:dyDescent="0.25">
      <c r="L111" s="10"/>
      <c r="M111" s="10"/>
      <c r="N111" s="10"/>
      <c r="O111" s="10"/>
    </row>
    <row r="112" spans="12:15" x14ac:dyDescent="0.25">
      <c r="L112" s="10"/>
      <c r="M112" s="10"/>
      <c r="N112" s="10"/>
      <c r="O112" s="10"/>
    </row>
    <row r="113" spans="12:15" x14ac:dyDescent="0.25">
      <c r="L113" s="10"/>
      <c r="M113" s="10"/>
      <c r="N113" s="10"/>
      <c r="O113" s="10"/>
    </row>
    <row r="114" spans="12:15" x14ac:dyDescent="0.25">
      <c r="L114" s="10"/>
      <c r="M114" s="10"/>
      <c r="N114" s="10"/>
      <c r="O114" s="10"/>
    </row>
    <row r="115" spans="12:15" x14ac:dyDescent="0.25">
      <c r="L115" s="10"/>
      <c r="M115" s="10"/>
      <c r="N115" s="10"/>
      <c r="O115" s="10"/>
    </row>
    <row r="116" spans="12:15" x14ac:dyDescent="0.25">
      <c r="L116" s="10"/>
      <c r="M116" s="10"/>
      <c r="N116" s="10"/>
      <c r="O116" s="10"/>
    </row>
    <row r="117" spans="12:15" x14ac:dyDescent="0.25">
      <c r="L117" s="10"/>
      <c r="M117" s="10"/>
      <c r="N117" s="10"/>
      <c r="O117" s="10"/>
    </row>
    <row r="118" spans="12:15" x14ac:dyDescent="0.25">
      <c r="L118" s="10"/>
      <c r="M118" s="10"/>
      <c r="N118" s="10"/>
      <c r="O118" s="10"/>
    </row>
    <row r="119" spans="12:15" x14ac:dyDescent="0.25">
      <c r="L119" s="10"/>
      <c r="M119" s="10"/>
      <c r="N119" s="10"/>
      <c r="O119" s="10"/>
    </row>
    <row r="120" spans="12:15" x14ac:dyDescent="0.25">
      <c r="L120" s="10"/>
      <c r="M120" s="10"/>
      <c r="N120" s="10"/>
      <c r="O120" s="10"/>
    </row>
    <row r="121" spans="12:15" x14ac:dyDescent="0.25">
      <c r="L121" s="10"/>
      <c r="M121" s="10"/>
      <c r="N121" s="10"/>
      <c r="O121" s="10"/>
    </row>
    <row r="122" spans="12:15" x14ac:dyDescent="0.25">
      <c r="L122" s="10"/>
      <c r="M122" s="10"/>
      <c r="N122" s="10"/>
      <c r="O122" s="10"/>
    </row>
    <row r="123" spans="12:15" x14ac:dyDescent="0.25">
      <c r="L123" s="10"/>
      <c r="M123" s="10"/>
      <c r="N123" s="10"/>
      <c r="O123" s="10"/>
    </row>
    <row r="124" spans="12:15" x14ac:dyDescent="0.25">
      <c r="L124" s="10"/>
      <c r="M124" s="10"/>
      <c r="N124" s="10"/>
      <c r="O124" s="10"/>
    </row>
    <row r="125" spans="12:15" x14ac:dyDescent="0.25">
      <c r="L125" s="10"/>
      <c r="M125" s="10"/>
      <c r="N125" s="10"/>
      <c r="O125" s="10"/>
    </row>
    <row r="126" spans="12:15" x14ac:dyDescent="0.25">
      <c r="L126" s="10"/>
      <c r="M126" s="10"/>
      <c r="N126" s="10"/>
      <c r="O126" s="10"/>
    </row>
    <row r="127" spans="12:15" x14ac:dyDescent="0.25">
      <c r="L127" s="10"/>
      <c r="M127" s="10"/>
      <c r="N127" s="10"/>
      <c r="O127" s="10"/>
    </row>
    <row r="128" spans="12:15" x14ac:dyDescent="0.25">
      <c r="L128" s="10"/>
      <c r="M128" s="10"/>
      <c r="N128" s="10"/>
      <c r="O128" s="10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EADT</vt:lpstr>
      <vt:lpstr>Donnees</vt:lpstr>
    </vt:vector>
  </TitlesOfParts>
  <Company>Qualiac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bfr. fresnel</dc:creator>
  <cp:keywords>SXSSF</cp:keywords>
  <cp:lastModifiedBy>Pascal ROBERT</cp:lastModifiedBy>
  <cp:lastPrinted>2018-03-26T09:34:13Z</cp:lastPrinted>
  <dcterms:created xsi:type="dcterms:W3CDTF">2018-03-12T13:11:21Z</dcterms:created>
  <dcterms:modified xsi:type="dcterms:W3CDTF">2024-11-08T13:36:09Z</dcterms:modified>
</cp:coreProperties>
</file>