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oca\editions\"/>
    </mc:Choice>
  </mc:AlternateContent>
  <bookViews>
    <workbookView xWindow="0" yWindow="0" windowWidth="25200" windowHeight="11985"/>
  </bookViews>
  <sheets>
    <sheet name="EADBOK" sheetId="3" r:id="rId1"/>
    <sheet name="Détail par activité" sheetId="4" r:id="rId2"/>
    <sheet name="Donnees" sheetId="2" r:id="rId3"/>
  </sheets>
  <calcPr calcId="152511"/>
  <pivotCaches>
    <pivotCache cacheId="4" r:id="rId4"/>
    <pivotCache cacheId="8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J4" i="4"/>
  <c r="I4" i="4"/>
  <c r="H4" i="4"/>
  <c r="G4" i="4"/>
  <c r="F4" i="4"/>
  <c r="E4" i="4"/>
  <c r="D4" i="4"/>
  <c r="C4" i="4"/>
  <c r="K4" i="3" l="1"/>
  <c r="J4" i="3"/>
  <c r="I4" i="3"/>
  <c r="H4" i="3"/>
  <c r="G4" i="3"/>
  <c r="F4" i="3"/>
  <c r="E4" i="3"/>
  <c r="D4" i="3"/>
  <c r="C4" i="3"/>
  <c r="F1" i="2" l="1"/>
  <c r="M1" i="4" s="1"/>
  <c r="D1" i="2"/>
  <c r="B1" i="2"/>
  <c r="M1" i="3" l="1"/>
</calcChain>
</file>

<file path=xl/sharedStrings.xml><?xml version="1.0" encoding="utf-8"?>
<sst xmlns="http://schemas.openxmlformats.org/spreadsheetml/2006/main" count="483" uniqueCount="279">
  <si>
    <t>Étiquettes de lignes</t>
  </si>
  <si>
    <t>Total général</t>
  </si>
  <si>
    <t>Tiers</t>
  </si>
  <si>
    <t>Job :</t>
  </si>
  <si>
    <t>Utilisateur :</t>
  </si>
  <si>
    <t>Date :</t>
  </si>
  <si>
    <t>Nom complet</t>
  </si>
  <si>
    <t>Tiers et nom complet</t>
  </si>
  <si>
    <t>Book adhérents</t>
  </si>
  <si>
    <t>Nombre de parts catégorie 1</t>
  </si>
  <si>
    <t>Somme de Nombre de parts catégorie 1</t>
  </si>
  <si>
    <t>Montant catégorie 1</t>
  </si>
  <si>
    <t>Montant non libéré catégorie 1</t>
  </si>
  <si>
    <t>Somme de Montant catégorie 1</t>
  </si>
  <si>
    <t>Somme de Montant non libéré catégorie 1</t>
  </si>
  <si>
    <t>Nombre de parts catégorie 2</t>
  </si>
  <si>
    <t>Montant catégorie 2</t>
  </si>
  <si>
    <t>Montant non libéré catégorie 2</t>
  </si>
  <si>
    <t>Somme de Nombre de parts catégorie 2</t>
  </si>
  <si>
    <t>Somme de Montant catégorie 2</t>
  </si>
  <si>
    <t>Somme de Montant non libéré catégorie 2</t>
  </si>
  <si>
    <t>Nombre de parts catégorie 3</t>
  </si>
  <si>
    <t>Montant catégorie 3</t>
  </si>
  <si>
    <t>Montant non libéré catégorie 3</t>
  </si>
  <si>
    <t>Somme de Nombre de parts catégorie 3</t>
  </si>
  <si>
    <t>Somme de Montant catégorie 3</t>
  </si>
  <si>
    <t>Somme de Montant non libéré catégorie 3</t>
  </si>
  <si>
    <t>Total nombre de parts</t>
  </si>
  <si>
    <t>Total capital</t>
  </si>
  <si>
    <t>Total montant non libéré</t>
  </si>
  <si>
    <t>Somme de Total nombre de parts</t>
  </si>
  <si>
    <t>Somme de Total capital</t>
  </si>
  <si>
    <t>Somme de Total montant non libéré</t>
  </si>
  <si>
    <t>Total part</t>
  </si>
  <si>
    <t>Total non libéré</t>
  </si>
  <si>
    <t>Tiers non associé</t>
  </si>
  <si>
    <t>Mise en compte courant apports N</t>
  </si>
  <si>
    <t>Mise en compte courant apports N+1</t>
  </si>
  <si>
    <t>Calcul du capital</t>
  </si>
  <si>
    <t>Capital à actualiser si maintien complémentaire</t>
  </si>
  <si>
    <t>Date 1ère souscription au capital</t>
  </si>
  <si>
    <t>Retraité</t>
  </si>
  <si>
    <t>Date départ retraite</t>
  </si>
  <si>
    <t>Date de fin de maintien au capital</t>
  </si>
  <si>
    <t>Date de fin de maintien au capital complémentaire</t>
  </si>
  <si>
    <t>Jeune agriculteur</t>
  </si>
  <si>
    <t>Date installation jeune agriculteur</t>
  </si>
  <si>
    <t>Date signature plan prêt jeune agriculteur</t>
  </si>
  <si>
    <t>Date départ plan prêt jeune agriculteur</t>
  </si>
  <si>
    <t>Date fin plan prêt jeune agriculteur</t>
  </si>
  <si>
    <t>Code INSEE commune naissance</t>
  </si>
  <si>
    <t>Séquence du constituant 1</t>
  </si>
  <si>
    <t>Date du constituant 1</t>
  </si>
  <si>
    <t>Forme juridique du constituant 1</t>
  </si>
  <si>
    <t>Pourcentage de participation du constituant 1</t>
  </si>
  <si>
    <t>Nom complet du constituant 1</t>
  </si>
  <si>
    <t>Prénom du constituant 1</t>
  </si>
  <si>
    <t>Date de naissance du constituant 1</t>
  </si>
  <si>
    <t>Adresse première ligne du constituant 1</t>
  </si>
  <si>
    <t>Adresse deuxième ligne du constituant 1</t>
  </si>
  <si>
    <t>Adresse troisième ligne du constituant 1</t>
  </si>
  <si>
    <t>Code postal du constituant 1</t>
  </si>
  <si>
    <t>Ville du constituant 1</t>
  </si>
  <si>
    <t>Département du constituant 1</t>
  </si>
  <si>
    <t>Pays du constituant 1</t>
  </si>
  <si>
    <t>Code INSEE commune du constituant 1</t>
  </si>
  <si>
    <t>Adresse électronique du constituant 1</t>
  </si>
  <si>
    <t>Séquence du constituant 2</t>
  </si>
  <si>
    <t>Date du constituant 2</t>
  </si>
  <si>
    <t>Forme juridique du constituant 2</t>
  </si>
  <si>
    <t>Pourcentage de participation du constituant 2</t>
  </si>
  <si>
    <t>Nom complet du constituant 2</t>
  </si>
  <si>
    <t>Prénom du constituant 2</t>
  </si>
  <si>
    <t>Date de naissance du constituant 2</t>
  </si>
  <si>
    <t>Adresse première ligne du constituant 2</t>
  </si>
  <si>
    <t>Adresse deuxième ligne du constituant 2</t>
  </si>
  <si>
    <t>Adresse troisième ligne du constituant 2</t>
  </si>
  <si>
    <t>Code postal du constituant 2</t>
  </si>
  <si>
    <t>Ville du constituant 2</t>
  </si>
  <si>
    <t>Département du constituant 2</t>
  </si>
  <si>
    <t>Pays du constituant 2</t>
  </si>
  <si>
    <t>Code INSEE commune du constituant 2</t>
  </si>
  <si>
    <t>Adresse électronique du constituant 2</t>
  </si>
  <si>
    <t>Séquence du constituant 3</t>
  </si>
  <si>
    <t>Date du constituant 3</t>
  </si>
  <si>
    <t>Forme juridique du constituant 3</t>
  </si>
  <si>
    <t>Pourcentage de participation du constituant 3</t>
  </si>
  <si>
    <t>Nom complet du constituant 3</t>
  </si>
  <si>
    <t>Prénom du constituant 3</t>
  </si>
  <si>
    <t>Date de naissance du constituant 3</t>
  </si>
  <si>
    <t>Adresse première ligne du constituant 3</t>
  </si>
  <si>
    <t>Adresse deuxième ligne du constituant 3</t>
  </si>
  <si>
    <t>Adresse troisième ligne du constituant 3</t>
  </si>
  <si>
    <t>Code postal du constituant 3</t>
  </si>
  <si>
    <t>Ville du constituant 3</t>
  </si>
  <si>
    <t>Département du constituant 3</t>
  </si>
  <si>
    <t>Pays du constituant 3</t>
  </si>
  <si>
    <t>Code INSEE commune du constituant 3</t>
  </si>
  <si>
    <t>Adresse électronique du constituant 3</t>
  </si>
  <si>
    <t>Séquence du constituant 4</t>
  </si>
  <si>
    <t>Date du constituant 4</t>
  </si>
  <si>
    <t>Forme juridique du constituant 4</t>
  </si>
  <si>
    <t>Pourcentage de participation du constituant 4</t>
  </si>
  <si>
    <t>Nom complet du constituant 4</t>
  </si>
  <si>
    <t>Prénom du constituant 4</t>
  </si>
  <si>
    <t>Date de naissance du constituant 4</t>
  </si>
  <si>
    <t>Adresse première ligne du constituant 4</t>
  </si>
  <si>
    <t>Adresse deuxième ligne du constituant 4</t>
  </si>
  <si>
    <t>Adresse troisième ligne du constituant 4</t>
  </si>
  <si>
    <t>Code postal du constituant 4</t>
  </si>
  <si>
    <t>Ville du constituant 4</t>
  </si>
  <si>
    <t>Département du constituant 4</t>
  </si>
  <si>
    <t>Pays du constituant 4</t>
  </si>
  <si>
    <t>Code INSEE commune du constituant 4</t>
  </si>
  <si>
    <t>Adresse électronique du constituant 4</t>
  </si>
  <si>
    <t>Séquence du constituant 5</t>
  </si>
  <si>
    <t>Date du constituant 5</t>
  </si>
  <si>
    <t>Forme juridique du constituant 5</t>
  </si>
  <si>
    <t>Pourcentage de participation du constituant 5</t>
  </si>
  <si>
    <t>Nom complet du constituant 5</t>
  </si>
  <si>
    <t>Prénom du constituant 5</t>
  </si>
  <si>
    <t>Date de naissance du constituant 5</t>
  </si>
  <si>
    <t>Adresse première ligne du constituant 5</t>
  </si>
  <si>
    <t>Adresse deuxième ligne du constituant 5</t>
  </si>
  <si>
    <t>Adresse troisième ligne du constituant 5</t>
  </si>
  <si>
    <t>Code postal du constituant 5</t>
  </si>
  <si>
    <t>Ville du constituant 5</t>
  </si>
  <si>
    <t>Département du constituant 5</t>
  </si>
  <si>
    <t>Pays du constituant 5</t>
  </si>
  <si>
    <t>Code INSEE commune du constituant 5</t>
  </si>
  <si>
    <t>Adresse électronique du constituant 5</t>
  </si>
  <si>
    <t>Forme juridique</t>
  </si>
  <si>
    <t>Nom réduit</t>
  </si>
  <si>
    <t>Adresse première ligne</t>
  </si>
  <si>
    <t>Adresse deuxième ligne</t>
  </si>
  <si>
    <t>Adresse troisième ligne</t>
  </si>
  <si>
    <t>Code postal</t>
  </si>
  <si>
    <t>Ville</t>
  </si>
  <si>
    <t>Téléphone</t>
  </si>
  <si>
    <t>Fax</t>
  </si>
  <si>
    <t>Département</t>
  </si>
  <si>
    <t>Pays</t>
  </si>
  <si>
    <t>Adresse électronique</t>
  </si>
  <si>
    <t>Adresse électronique 2</t>
  </si>
  <si>
    <t>Adresse électronique 3</t>
  </si>
  <si>
    <t>Adresse électronique 4</t>
  </si>
  <si>
    <t>Adresse électronique 5</t>
  </si>
  <si>
    <t>Catégorie de parts sociales 1</t>
  </si>
  <si>
    <t>Catégorie de parts sociales 2</t>
  </si>
  <si>
    <t>Catégorie de parts sociales 3</t>
  </si>
  <si>
    <t>Job</t>
  </si>
  <si>
    <t>Utilisateur</t>
  </si>
  <si>
    <t>Date</t>
  </si>
  <si>
    <t>Téléphone du constituant 1</t>
  </si>
  <si>
    <t>GSM du constituant 1</t>
  </si>
  <si>
    <t>Fax du constituant 1</t>
  </si>
  <si>
    <t>Téléphone du constituant 2</t>
  </si>
  <si>
    <t>GSM du constituant 2</t>
  </si>
  <si>
    <t>Fax du constituant 2</t>
  </si>
  <si>
    <t>Téléphone du constituant 3</t>
  </si>
  <si>
    <t>GSM du constituant 3</t>
  </si>
  <si>
    <t>Fax  du constituant 3</t>
  </si>
  <si>
    <t>Téléphone du constituant 4</t>
  </si>
  <si>
    <t>GSM du constituant 4</t>
  </si>
  <si>
    <t>Fax du constituant 4</t>
  </si>
  <si>
    <t>Téléphone du constituant 5</t>
  </si>
  <si>
    <t>GSM du constituant 5</t>
  </si>
  <si>
    <t>Fax du constituant 5</t>
  </si>
  <si>
    <t>Activité</t>
  </si>
  <si>
    <t>AD002</t>
  </si>
  <si>
    <t>GRANDIN Steven</t>
  </si>
  <si>
    <t>AD002 - GRANDIN Steven</t>
  </si>
  <si>
    <t>N</t>
  </si>
  <si>
    <t>O</t>
  </si>
  <si>
    <t>01/01/2016</t>
  </si>
  <si>
    <t>30/06/2016</t>
  </si>
  <si>
    <t>30/10/2016</t>
  </si>
  <si>
    <t>1578</t>
  </si>
  <si>
    <t>CP</t>
  </si>
  <si>
    <t>4 Boulevard de la Santé</t>
  </si>
  <si>
    <t>Place P&amp;M Curie</t>
  </si>
  <si>
    <t>43100</t>
  </si>
  <si>
    <t>BRIOUDE</t>
  </si>
  <si>
    <t>43</t>
  </si>
  <si>
    <t>FR</t>
  </si>
  <si>
    <t>GRANDIN</t>
  </si>
  <si>
    <t>Lucien</t>
  </si>
  <si>
    <t>10/10/1970</t>
  </si>
  <si>
    <t>Paul</t>
  </si>
  <si>
    <t>19/08/1975</t>
  </si>
  <si>
    <t>ACT-CERE</t>
  </si>
  <si>
    <t>PSA</t>
  </si>
  <si>
    <t>PSE</t>
  </si>
  <si>
    <t>PSAP</t>
  </si>
  <si>
    <t>390786</t>
  </si>
  <si>
    <t>PR</t>
  </si>
  <si>
    <t>09/04/2018</t>
  </si>
  <si>
    <t>AD006</t>
  </si>
  <si>
    <t>CHAPEL Claude</t>
  </si>
  <si>
    <t>AD006 - CHAPEL Claude</t>
  </si>
  <si>
    <t>La Colline</t>
  </si>
  <si>
    <t>03500</t>
  </si>
  <si>
    <t>SAINT POURCAIN SUR SIOULE</t>
  </si>
  <si>
    <t>03</t>
  </si>
  <si>
    <t>AD001</t>
  </si>
  <si>
    <t>DEBARD Sébastien</t>
  </si>
  <si>
    <t>AD001 - DEBARD Sébastien</t>
  </si>
  <si>
    <t>10/01/2016</t>
  </si>
  <si>
    <t>31/12/2016</t>
  </si>
  <si>
    <t>01/01/2014</t>
  </si>
  <si>
    <t>01/02/2014</t>
  </si>
  <si>
    <t>31/12/2020</t>
  </si>
  <si>
    <t>14, avenue de la Cère</t>
  </si>
  <si>
    <t>15150</t>
  </si>
  <si>
    <t>LAROQUEBROU</t>
  </si>
  <si>
    <t>15</t>
  </si>
  <si>
    <t>03/02/2016</t>
  </si>
  <si>
    <t>VALOUR</t>
  </si>
  <si>
    <t>Stéphane</t>
  </si>
  <si>
    <t>01/01/1980</t>
  </si>
  <si>
    <t>14 avenue de Menard</t>
  </si>
  <si>
    <t>17000</t>
  </si>
  <si>
    <t>LA ROCHELLE</t>
  </si>
  <si>
    <t>17</t>
  </si>
  <si>
    <t>17300</t>
  </si>
  <si>
    <t>s.valour@gmail.com</t>
  </si>
  <si>
    <t>1111111111</t>
  </si>
  <si>
    <t>2222222222</t>
  </si>
  <si>
    <t>3333333333</t>
  </si>
  <si>
    <t>DUVAL</t>
  </si>
  <si>
    <t>Raoul</t>
  </si>
  <si>
    <t>01/01/1982</t>
  </si>
  <si>
    <t>Bd d'Autun</t>
  </si>
  <si>
    <t>18000</t>
  </si>
  <si>
    <t>BOURGES</t>
  </si>
  <si>
    <t>18</t>
  </si>
  <si>
    <t>18033</t>
  </si>
  <si>
    <t>ACT-LAIT</t>
  </si>
  <si>
    <t>AD003</t>
  </si>
  <si>
    <t>FERRY Fabien</t>
  </si>
  <si>
    <t>AD003 - FERRY Fabien</t>
  </si>
  <si>
    <t>M</t>
  </si>
  <si>
    <t>Rue du commerce</t>
  </si>
  <si>
    <t>Square Vivendi</t>
  </si>
  <si>
    <t>45000</t>
  </si>
  <si>
    <t>ORLEANS</t>
  </si>
  <si>
    <t>45</t>
  </si>
  <si>
    <t>AD004</t>
  </si>
  <si>
    <t>TERRON Ernest</t>
  </si>
  <si>
    <t>AD004 - TERRON Ernest</t>
  </si>
  <si>
    <t>01/01/2000</t>
  </si>
  <si>
    <t>31/12/2015</t>
  </si>
  <si>
    <t>31/12/2017</t>
  </si>
  <si>
    <t>31/01/2018</t>
  </si>
  <si>
    <t>MR</t>
  </si>
  <si>
    <t>La Plaine</t>
  </si>
  <si>
    <t>43700</t>
  </si>
  <si>
    <t>BRIVES CHARENSAC</t>
  </si>
  <si>
    <t>AD005</t>
  </si>
  <si>
    <t>DUMONT Claude</t>
  </si>
  <si>
    <t>AD005 - DUMONT Claude</t>
  </si>
  <si>
    <t>31/12/2018</t>
  </si>
  <si>
    <t>Le bourg</t>
  </si>
  <si>
    <t>15130</t>
  </si>
  <si>
    <t>YOLET</t>
  </si>
  <si>
    <t>AD007</t>
  </si>
  <si>
    <t>GAEC DES SAGNES</t>
  </si>
  <si>
    <t>AD007 - GAEC DES SAGNES</t>
  </si>
  <si>
    <t>15/01/2002</t>
  </si>
  <si>
    <t>4 route de Salers</t>
  </si>
  <si>
    <t>15400</t>
  </si>
  <si>
    <t>RIOM ES MONTAGNES</t>
  </si>
  <si>
    <t>AD008</t>
  </si>
  <si>
    <t>BLIN Hubert</t>
  </si>
  <si>
    <t>AD008 - BLIN Hubert</t>
  </si>
  <si>
    <t>Route de Bains</t>
  </si>
  <si>
    <t>43500</t>
  </si>
  <si>
    <t>CRAPONNE SUR ARZON</t>
  </si>
  <si>
    <t>Section territoriale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</si>
</sst>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0" fillId="0" borderId="0" xfId="0" applyFont="1"/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70">
    <dxf>
      <alignment horizontal="right" indent="1" readingOrder="0"/>
    </dxf>
    <dxf>
      <alignment indent="1" readingOrder="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alignment indent="1" readingOrder="0"/>
    </dxf>
    <dxf>
      <alignment horizontal="right" indent="1" readingOrder="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3" formatCode="#,##0"/>
    </dxf>
    <dxf>
      <alignment indent="1" readingOrder="0"/>
    </dxf>
    <dxf>
      <alignment horizontal="right" indent="1" readingOrder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 val="0"/>
        <i val="0"/>
        <color theme="1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color auto="1"/>
      </font>
      <fill>
        <patternFill>
          <bgColor theme="4" tint="0.39994506668294322"/>
        </patternFill>
      </fill>
      <border>
        <bottom/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4">
      <tableStyleElement type="wholeTable" dxfId="69"/>
      <tableStyleElement type="headerRow" dxfId="68"/>
      <tableStyleElement type="totalRow" dxfId="67"/>
      <tableStyleElement type="firstColumn" dxfId="66"/>
      <tableStyleElement type="firstRowStripe" dxfId="65"/>
      <tableStyleElement type="firstColumnStripe" dxfId="64"/>
      <tableStyleElement type="firstSubtotalColumn" dxfId="63"/>
      <tableStyleElement type="firstSubtotalRow" dxfId="62"/>
      <tableStyleElement type="secondSubtotalRow" dxfId="61"/>
      <tableStyleElement type="blankRow" dxfId="60"/>
      <tableStyleElement type="firstRowSubheading" dxfId="59"/>
      <tableStyleElement type="secondRowSubheading" dxfId="58"/>
      <tableStyleElement type="pageFieldLabels" dxfId="57"/>
      <tableStyleElement type="pageFieldValues" dxfId="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trick fraysse" refreshedDate="43293.635537268521" createdVersion="5" refreshedVersion="5" minRefreshableVersion="3" recordCount="11">
  <cacheSource type="worksheet">
    <worksheetSource ref="A2:DP999998" sheet="Donnees"/>
  </cacheSource>
  <cacheFields count="120">
    <cacheField name="Tiers" numFmtId="0">
      <sharedItems containsBlank="1"/>
    </cacheField>
    <cacheField name="Nom complet" numFmtId="0">
      <sharedItems containsBlank="1"/>
    </cacheField>
    <cacheField name="Tiers et nom complet" numFmtId="0">
      <sharedItems containsBlank="1" count="9">
        <s v="AD002 - GRANDIN Steven"/>
        <s v="AD006 - CHAPEL Claude"/>
        <s v="AD001 - DEBARD Sébastien"/>
        <s v="AD003 - FERRY Fabien"/>
        <s v="AD004 - TERRON Ernest"/>
        <s v="AD005 - DUMONT Claude"/>
        <s v="AD007 - GAEC DES SAGNES"/>
        <s v="AD008 - BLIN Hubert"/>
        <m/>
      </sharedItems>
    </cacheField>
    <cacheField name="Nombre de parts catégorie 1" numFmtId="0">
      <sharedItems containsString="0" containsBlank="1" containsNumber="1" containsInteger="1" minValue="-35" maxValue="13075"/>
    </cacheField>
    <cacheField name="Montant catégorie 1" numFmtId="0">
      <sharedItems containsString="0" containsBlank="1" containsNumber="1" containsInteger="1" minValue="0" maxValue="52300"/>
    </cacheField>
    <cacheField name="Montant non libéré catégorie 1" numFmtId="0">
      <sharedItems containsString="0" containsBlank="1" containsNumber="1" minValue="-1216.6300000000001" maxValue="14303.01"/>
    </cacheField>
    <cacheField name="Nombre de parts catégorie 2" numFmtId="4">
      <sharedItems containsString="0" containsBlank="1" containsNumber="1" containsInteger="1" minValue="-176" maxValue="1740"/>
    </cacheField>
    <cacheField name="Montant catégorie 2" numFmtId="4">
      <sharedItems containsString="0" containsBlank="1" containsNumber="1" containsInteger="1" minValue="0" maxValue="7078"/>
    </cacheField>
    <cacheField name="Montant non libéré catégorie 2" numFmtId="4">
      <sharedItems containsString="0" containsBlank="1" containsNumber="1" minValue="-859.12" maxValue="274.79000000000002"/>
    </cacheField>
    <cacheField name="Nombre de parts catégorie 3" numFmtId="4">
      <sharedItems containsString="0" containsBlank="1" containsNumber="1" containsInteger="1" minValue="0" maxValue="250"/>
    </cacheField>
    <cacheField name="Montant catégorie 3" numFmtId="4">
      <sharedItems containsString="0" containsBlank="1" containsNumber="1" containsInteger="1" minValue="0" maxValue="1000"/>
    </cacheField>
    <cacheField name="Montant non libéré catégorie 3" numFmtId="4">
      <sharedItems containsString="0" containsBlank="1" containsNumber="1" containsInteger="1" minValue="0" maxValue="0"/>
    </cacheField>
    <cacheField name="Total nombre de parts" numFmtId="4">
      <sharedItems containsString="0" containsBlank="1" containsNumber="1" containsInteger="1" minValue="0" maxValue="14815"/>
    </cacheField>
    <cacheField name="Total capital" numFmtId="4">
      <sharedItems containsString="0" containsBlank="1" containsNumber="1" containsInteger="1" minValue="0" maxValue="59378"/>
    </cacheField>
    <cacheField name="Total montant non libéré" numFmtId="4">
      <sharedItems containsString="0" containsBlank="1" containsNumber="1" minValue="-1216.6300000000001" maxValue="13443.89"/>
    </cacheField>
    <cacheField name="Tiers non associé" numFmtId="0">
      <sharedItems containsBlank="1"/>
    </cacheField>
    <cacheField name="Mise en compte courant apports N" numFmtId="0">
      <sharedItems containsBlank="1"/>
    </cacheField>
    <cacheField name="Mise en compte courant apports N+1" numFmtId="0">
      <sharedItems containsBlank="1"/>
    </cacheField>
    <cacheField name="Calcul du capital" numFmtId="0">
      <sharedItems containsBlank="1"/>
    </cacheField>
    <cacheField name="Capital à actualiser si maintien complémentaire" numFmtId="0">
      <sharedItems containsBlank="1"/>
    </cacheField>
    <cacheField name="Date 1ère souscription au capital" numFmtId="0">
      <sharedItems containsBlank="1"/>
    </cacheField>
    <cacheField name="Retraité" numFmtId="0">
      <sharedItems containsBlank="1"/>
    </cacheField>
    <cacheField name="Date départ retraite" numFmtId="0">
      <sharedItems containsBlank="1"/>
    </cacheField>
    <cacheField name="Date de fin de maintien au capital" numFmtId="0">
      <sharedItems containsBlank="1"/>
    </cacheField>
    <cacheField name="Date de fin de maintien au capital complémentaire" numFmtId="0">
      <sharedItems containsBlank="1"/>
    </cacheField>
    <cacheField name="Jeune agriculteur" numFmtId="0">
      <sharedItems containsBlank="1"/>
    </cacheField>
    <cacheField name="Date installation jeune agriculteur" numFmtId="0">
      <sharedItems containsBlank="1"/>
    </cacheField>
    <cacheField name="Date signature plan prêt jeune agriculteur" numFmtId="0">
      <sharedItems containsBlank="1"/>
    </cacheField>
    <cacheField name="Date départ plan prêt jeune agriculteur" numFmtId="0">
      <sharedItems containsBlank="1"/>
    </cacheField>
    <cacheField name="Date fin plan prêt jeune agriculteur" numFmtId="0">
      <sharedItems containsBlank="1"/>
    </cacheField>
    <cacheField name="Code INSEE commune naissance" numFmtId="0">
      <sharedItems containsBlank="1"/>
    </cacheField>
    <cacheField name="Forme juridique" numFmtId="0">
      <sharedItems containsBlank="1"/>
    </cacheField>
    <cacheField name="Nom complet2" numFmtId="0">
      <sharedItems containsBlank="1"/>
    </cacheField>
    <cacheField name="Nom réduit" numFmtId="0">
      <sharedItems containsBlank="1"/>
    </cacheField>
    <cacheField name="Adresse première ligne" numFmtId="0">
      <sharedItems containsBlank="1"/>
    </cacheField>
    <cacheField name="Adresse deuxième ligne" numFmtId="0">
      <sharedItems containsBlank="1"/>
    </cacheField>
    <cacheField name="Adresse troisième ligne" numFmtId="0">
      <sharedItems containsNonDate="0" containsString="0" containsBlank="1"/>
    </cacheField>
    <cacheField name="Code postal" numFmtId="0">
      <sharedItems containsBlank="1"/>
    </cacheField>
    <cacheField name="Ville" numFmtId="0">
      <sharedItems containsBlank="1"/>
    </cacheField>
    <cacheField name="Département" numFmtId="0">
      <sharedItems containsBlank="1"/>
    </cacheField>
    <cacheField name="Pays" numFmtId="0">
      <sharedItems containsBlank="1"/>
    </cacheField>
    <cacheField name="Téléphone" numFmtId="0">
      <sharedItems containsNonDate="0" containsString="0" containsBlank="1"/>
    </cacheField>
    <cacheField name="Fax" numFmtId="0">
      <sharedItems containsNonDate="0" containsString="0" containsBlank="1"/>
    </cacheField>
    <cacheField name="Adresse électronique" numFmtId="0">
      <sharedItems containsNonDate="0" containsString="0" containsBlank="1"/>
    </cacheField>
    <cacheField name="Adresse électronique 2" numFmtId="0">
      <sharedItems containsNonDate="0" containsString="0" containsBlank="1"/>
    </cacheField>
    <cacheField name="Adresse électronique 3" numFmtId="0">
      <sharedItems containsNonDate="0" containsString="0" containsBlank="1"/>
    </cacheField>
    <cacheField name="Adresse électronique 4" numFmtId="0">
      <sharedItems containsNonDate="0" containsString="0" containsBlank="1"/>
    </cacheField>
    <cacheField name="Adresse électronique 5" numFmtId="0">
      <sharedItems containsNonDate="0" containsString="0" containsBlank="1"/>
    </cacheField>
    <cacheField name="Séquence du constituant 1" numFmtId="0">
      <sharedItems containsString="0" containsBlank="1" containsNumber="1" containsInteger="1" minValue="0" maxValue="10"/>
    </cacheField>
    <cacheField name="Date du constituant 1" numFmtId="0">
      <sharedItems containsBlank="1"/>
    </cacheField>
    <cacheField name="Forme juridique du constituant 1" numFmtId="4">
      <sharedItems containsBlank="1"/>
    </cacheField>
    <cacheField name="Pourcentage de participation du constituant 1" numFmtId="0">
      <sharedItems containsString="0" containsBlank="1" containsNumber="1" containsInteger="1" minValue="0" maxValue="60"/>
    </cacheField>
    <cacheField name="Nom complet du constituant 1" numFmtId="0">
      <sharedItems containsBlank="1"/>
    </cacheField>
    <cacheField name="Prénom du constituant 1" numFmtId="0">
      <sharedItems containsBlank="1"/>
    </cacheField>
    <cacheField name="Date de naissance du constituant 1" numFmtId="0">
      <sharedItems containsBlank="1"/>
    </cacheField>
    <cacheField name="Adresse première ligne du constituant 1" numFmtId="0">
      <sharedItems containsBlank="1"/>
    </cacheField>
    <cacheField name="Adresse deuxième ligne du constituant 1" numFmtId="0">
      <sharedItems containsNonDate="0" containsString="0" containsBlank="1"/>
    </cacheField>
    <cacheField name="Adresse troisième ligne du constituant 1" numFmtId="0">
      <sharedItems containsNonDate="0" containsString="0" containsBlank="1"/>
    </cacheField>
    <cacheField name="Code postal du constituant 1" numFmtId="0">
      <sharedItems containsBlank="1"/>
    </cacheField>
    <cacheField name="Ville du constituant 1" numFmtId="0">
      <sharedItems containsBlank="1"/>
    </cacheField>
    <cacheField name="Département du constituant 1" numFmtId="0">
      <sharedItems containsBlank="1"/>
    </cacheField>
    <cacheField name="Pays du constituant 1" numFmtId="0">
      <sharedItems containsBlank="1"/>
    </cacheField>
    <cacheField name="Code INSEE commune du constituant 1" numFmtId="0">
      <sharedItems containsBlank="1"/>
    </cacheField>
    <cacheField name="Adresse électronique du constituant 1" numFmtId="0">
      <sharedItems containsBlank="1"/>
    </cacheField>
    <cacheField name="Téléphone du constituant 1" numFmtId="0">
      <sharedItems containsBlank="1"/>
    </cacheField>
    <cacheField name="GSM du constituant 1" numFmtId="0">
      <sharedItems containsBlank="1"/>
    </cacheField>
    <cacheField name="Fax du constituant 1" numFmtId="0">
      <sharedItems containsBlank="1"/>
    </cacheField>
    <cacheField name="Séquence du constituant 2" numFmtId="0">
      <sharedItems containsString="0" containsBlank="1" containsNumber="1" containsInteger="1" minValue="0" maxValue="20"/>
    </cacheField>
    <cacheField name="Date du constituant 2" numFmtId="0">
      <sharedItems containsBlank="1"/>
    </cacheField>
    <cacheField name="Forme juridique du constituant 2" numFmtId="0">
      <sharedItems containsBlank="1"/>
    </cacheField>
    <cacheField name="Pourcentage de participation du constituant 2" numFmtId="0">
      <sharedItems containsString="0" containsBlank="1" containsNumber="1" containsInteger="1" minValue="0" maxValue="40"/>
    </cacheField>
    <cacheField name="Nom complet du constituant 2" numFmtId="0">
      <sharedItems containsBlank="1"/>
    </cacheField>
    <cacheField name="Prénom du constituant 2" numFmtId="0">
      <sharedItems containsBlank="1"/>
    </cacheField>
    <cacheField name="Date de naissance du constituant 2" numFmtId="0">
      <sharedItems containsBlank="1"/>
    </cacheField>
    <cacheField name="Adresse première ligne du constituant 2" numFmtId="0">
      <sharedItems containsBlank="1"/>
    </cacheField>
    <cacheField name="Adresse deuxième ligne du constituant 2" numFmtId="0">
      <sharedItems containsNonDate="0" containsString="0" containsBlank="1"/>
    </cacheField>
    <cacheField name="Adresse troisième ligne du constituant 2" numFmtId="0">
      <sharedItems containsNonDate="0" containsString="0" containsBlank="1"/>
    </cacheField>
    <cacheField name="Code postal du constituant 2" numFmtId="0">
      <sharedItems containsBlank="1"/>
    </cacheField>
    <cacheField name="Ville du constituant 2" numFmtId="0">
      <sharedItems containsBlank="1"/>
    </cacheField>
    <cacheField name="Département du constituant 2" numFmtId="0">
      <sharedItems containsBlank="1"/>
    </cacheField>
    <cacheField name="Pays du constituant 2" numFmtId="0">
      <sharedItems containsBlank="1"/>
    </cacheField>
    <cacheField name="Code INSEE commune du constituant 2" numFmtId="0">
      <sharedItems containsBlank="1"/>
    </cacheField>
    <cacheField name="Adresse électronique du constituant 2" numFmtId="0">
      <sharedItems containsNonDate="0" containsString="0" containsBlank="1"/>
    </cacheField>
    <cacheField name="Téléphone du constituant 2" numFmtId="0">
      <sharedItems containsNonDate="0" containsString="0" containsBlank="1"/>
    </cacheField>
    <cacheField name="GSM du constituant 2" numFmtId="0">
      <sharedItems containsNonDate="0" containsString="0" containsBlank="1"/>
    </cacheField>
    <cacheField name="Fax du constituant 2" numFmtId="0">
      <sharedItems containsNonDate="0" containsString="0" containsBlank="1"/>
    </cacheField>
    <cacheField name="Séquence du constituant 3" numFmtId="0">
      <sharedItems containsString="0" containsBlank="1" containsNumber="1" containsInteger="1" minValue="0" maxValue="30"/>
    </cacheField>
    <cacheField name="Date du constituant 3" numFmtId="0">
      <sharedItems containsBlank="1"/>
    </cacheField>
    <cacheField name="Forme juridique du constituant 3" numFmtId="0">
      <sharedItems containsBlank="1"/>
    </cacheField>
    <cacheField name="Pourcentage de participation du constituant 3" numFmtId="0">
      <sharedItems containsString="0" containsBlank="1" containsNumber="1" containsInteger="1" minValue="0" maxValue="10"/>
    </cacheField>
    <cacheField name="Nom complet du constituant 3" numFmtId="0">
      <sharedItems containsBlank="1"/>
    </cacheField>
    <cacheField name="Prénom du constituant 3" numFmtId="0">
      <sharedItems containsNonDate="0" containsString="0" containsBlank="1"/>
    </cacheField>
    <cacheField name="Date de naissance du constituant 3" numFmtId="0">
      <sharedItems containsNonDate="0" containsString="0" containsBlank="1"/>
    </cacheField>
    <cacheField name="Adresse première ligne du constituant 3" numFmtId="0">
      <sharedItems containsNonDate="0" containsString="0" containsBlank="1"/>
    </cacheField>
    <cacheField name="Adresse deuxième ligne du constituant 3" numFmtId="0">
      <sharedItems containsNonDate="0" containsString="0" containsBlank="1"/>
    </cacheField>
    <cacheField name="Adresse troisième ligne du constituant 3" numFmtId="0">
      <sharedItems containsNonDate="0" containsString="0" containsBlank="1"/>
    </cacheField>
    <cacheField name="Code postal du constituant 3" numFmtId="0">
      <sharedItems containsNonDate="0" containsString="0" containsBlank="1"/>
    </cacheField>
    <cacheField name="Ville du constituant 3" numFmtId="0">
      <sharedItems containsNonDate="0" containsString="0" containsBlank="1"/>
    </cacheField>
    <cacheField name="Département du constituant 3" numFmtId="0">
      <sharedItems containsNonDate="0" containsString="0" containsBlank="1"/>
    </cacheField>
    <cacheField name="Pays du constituant 3" numFmtId="0">
      <sharedItems containsBlank="1"/>
    </cacheField>
    <cacheField name="Code INSEE commune du constituant 3" numFmtId="0">
      <sharedItems containsNonDate="0" containsString="0" containsBlank="1"/>
    </cacheField>
    <cacheField name="Adresse électronique du constituant 3" numFmtId="0">
      <sharedItems containsNonDate="0" containsString="0" containsBlank="1"/>
    </cacheField>
    <cacheField name="Téléphone du constituant 3" numFmtId="0">
      <sharedItems containsNonDate="0" containsString="0" containsBlank="1"/>
    </cacheField>
    <cacheField name="GSM du constituant 3" numFmtId="0">
      <sharedItems containsNonDate="0" containsString="0" containsBlank="1"/>
    </cacheField>
    <cacheField name="Fax  du constituant 3" numFmtId="0">
      <sharedItems containsNonDate="0" containsString="0" containsBlank="1"/>
    </cacheField>
    <cacheField name="Séquence du constituant 4" numFmtId="0">
      <sharedItems containsString="0" containsBlank="1" containsNumber="1" containsInteger="1" minValue="0" maxValue="0"/>
    </cacheField>
    <cacheField name="Date du constituant 4" numFmtId="0">
      <sharedItems containsNonDate="0" containsString="0" containsBlank="1"/>
    </cacheField>
    <cacheField name="Forme juridique du constituant 4" numFmtId="0">
      <sharedItems containsNonDate="0" containsString="0" containsBlank="1"/>
    </cacheField>
    <cacheField name="Pourcentage de participation du constituant 4" numFmtId="0">
      <sharedItems containsString="0" containsBlank="1" containsNumber="1" containsInteger="1" minValue="0" maxValue="0"/>
    </cacheField>
    <cacheField name="Nom complet du constituant 4" numFmtId="0">
      <sharedItems containsNonDate="0" containsString="0" containsBlank="1"/>
    </cacheField>
    <cacheField name="Prénom du constituant 4" numFmtId="0">
      <sharedItems containsNonDate="0" containsString="0" containsBlank="1"/>
    </cacheField>
    <cacheField name="Date de naissance du constituant 4" numFmtId="0">
      <sharedItems containsNonDate="0" containsString="0" containsBlank="1"/>
    </cacheField>
    <cacheField name="Adresse première ligne du constituant 4" numFmtId="0">
      <sharedItems containsNonDate="0" containsString="0" containsBlank="1"/>
    </cacheField>
    <cacheField name="Adresse deuxième ligne du constituant 4" numFmtId="0">
      <sharedItems containsNonDate="0" containsString="0" containsBlank="1"/>
    </cacheField>
    <cacheField name="Adresse troisième ligne du constituant 4" numFmtId="0">
      <sharedItems containsNonDate="0" containsString="0" containsBlank="1"/>
    </cacheField>
    <cacheField name="Code postal du constituant 4" numFmtId="0">
      <sharedItems containsNonDate="0" containsString="0" containsBlank="1"/>
    </cacheField>
    <cacheField name="Ville du constituant 4" numFmtId="0">
      <sharedItems containsNonDate="0" containsString="0" containsBlank="1"/>
    </cacheField>
    <cacheField name="Département du constituant 4" numFmtId="0">
      <sharedItems containsNonDate="0" containsString="0" containsBlank="1"/>
    </cacheField>
    <cacheField name="Pays du constituant 4" numFmtId="0">
      <sharedItems containsNonDate="0" containsString="0" containsBlank="1"/>
    </cacheField>
    <cacheField name="Code INSEE commune du constituant 4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patrick fraysse" refreshedDate="43293.635537499998" createdVersion="5" refreshedVersion="5" minRefreshableVersion="3" recordCount="11">
  <cacheSource type="worksheet">
    <worksheetSource ref="A2:EN999998" sheet="Donnees"/>
  </cacheSource>
  <cacheFields count="144">
    <cacheField name="Tiers" numFmtId="0">
      <sharedItems containsBlank="1"/>
    </cacheField>
    <cacheField name="Nom complet" numFmtId="0">
      <sharedItems containsBlank="1"/>
    </cacheField>
    <cacheField name="Tiers et nom complet" numFmtId="0">
      <sharedItems containsBlank="1" count="9">
        <s v="AD002 - GRANDIN Steven"/>
        <s v="AD006 - CHAPEL Claude"/>
        <s v="AD001 - DEBARD Sébastien"/>
        <s v="AD003 - FERRY Fabien"/>
        <s v="AD004 - TERRON Ernest"/>
        <s v="AD005 - DUMONT Claude"/>
        <s v="AD007 - GAEC DES SAGNES"/>
        <s v="AD008 - BLIN Hubert"/>
        <m/>
      </sharedItems>
    </cacheField>
    <cacheField name="Nombre de parts catégorie 1" numFmtId="0">
      <sharedItems containsString="0" containsBlank="1" containsNumber="1" containsInteger="1" minValue="-35" maxValue="13075"/>
    </cacheField>
    <cacheField name="Montant catégorie 1" numFmtId="0">
      <sharedItems containsString="0" containsBlank="1" containsNumber="1" containsInteger="1" minValue="0" maxValue="52300"/>
    </cacheField>
    <cacheField name="Montant non libéré catégorie 1" numFmtId="0">
      <sharedItems containsString="0" containsBlank="1" containsNumber="1" minValue="-1216.6300000000001" maxValue="14303.01"/>
    </cacheField>
    <cacheField name="Nombre de parts catégorie 2" numFmtId="4">
      <sharedItems containsString="0" containsBlank="1" containsNumber="1" containsInteger="1" minValue="-176" maxValue="1740"/>
    </cacheField>
    <cacheField name="Montant catégorie 2" numFmtId="4">
      <sharedItems containsString="0" containsBlank="1" containsNumber="1" containsInteger="1" minValue="0" maxValue="7078"/>
    </cacheField>
    <cacheField name="Montant non libéré catégorie 2" numFmtId="4">
      <sharedItems containsString="0" containsBlank="1" containsNumber="1" minValue="-859.12" maxValue="274.79000000000002"/>
    </cacheField>
    <cacheField name="Nombre de parts catégorie 3" numFmtId="4">
      <sharedItems containsString="0" containsBlank="1" containsNumber="1" containsInteger="1" minValue="0" maxValue="250"/>
    </cacheField>
    <cacheField name="Montant catégorie 3" numFmtId="4">
      <sharedItems containsString="0" containsBlank="1" containsNumber="1" containsInteger="1" minValue="0" maxValue="1000"/>
    </cacheField>
    <cacheField name="Montant non libéré catégorie 3" numFmtId="4">
      <sharedItems containsString="0" containsBlank="1" containsNumber="1" containsInteger="1" minValue="0" maxValue="0"/>
    </cacheField>
    <cacheField name="Total nombre de parts" numFmtId="4">
      <sharedItems containsString="0" containsBlank="1" containsNumber="1" containsInteger="1" minValue="0" maxValue="14815"/>
    </cacheField>
    <cacheField name="Total capital" numFmtId="4">
      <sharedItems containsString="0" containsBlank="1" containsNumber="1" containsInteger="1" minValue="0" maxValue="59378"/>
    </cacheField>
    <cacheField name="Total montant non libéré" numFmtId="4">
      <sharedItems containsString="0" containsBlank="1" containsNumber="1" minValue="-1216.6300000000001" maxValue="13443.89"/>
    </cacheField>
    <cacheField name="Tiers non associé" numFmtId="0">
      <sharedItems containsBlank="1"/>
    </cacheField>
    <cacheField name="Mise en compte courant apports N" numFmtId="0">
      <sharedItems containsBlank="1"/>
    </cacheField>
    <cacheField name="Mise en compte courant apports N+1" numFmtId="0">
      <sharedItems containsBlank="1"/>
    </cacheField>
    <cacheField name="Calcul du capital" numFmtId="0">
      <sharedItems containsBlank="1"/>
    </cacheField>
    <cacheField name="Capital à actualiser si maintien complémentaire" numFmtId="0">
      <sharedItems containsBlank="1"/>
    </cacheField>
    <cacheField name="Date 1ère souscription au capital" numFmtId="0">
      <sharedItems containsBlank="1"/>
    </cacheField>
    <cacheField name="Retraité" numFmtId="0">
      <sharedItems containsBlank="1"/>
    </cacheField>
    <cacheField name="Date départ retraite" numFmtId="0">
      <sharedItems containsBlank="1"/>
    </cacheField>
    <cacheField name="Date de fin de maintien au capital" numFmtId="0">
      <sharedItems containsBlank="1"/>
    </cacheField>
    <cacheField name="Date de fin de maintien au capital complémentaire" numFmtId="0">
      <sharedItems containsBlank="1"/>
    </cacheField>
    <cacheField name="Jeune agriculteur" numFmtId="0">
      <sharedItems containsBlank="1"/>
    </cacheField>
    <cacheField name="Date installation jeune agriculteur" numFmtId="0">
      <sharedItems containsBlank="1"/>
    </cacheField>
    <cacheField name="Date signature plan prêt jeune agriculteur" numFmtId="0">
      <sharedItems containsBlank="1"/>
    </cacheField>
    <cacheField name="Date départ plan prêt jeune agriculteur" numFmtId="0">
      <sharedItems containsBlank="1"/>
    </cacheField>
    <cacheField name="Date fin plan prêt jeune agriculteur" numFmtId="0">
      <sharedItems containsBlank="1"/>
    </cacheField>
    <cacheField name="Code INSEE commune naissance" numFmtId="0">
      <sharedItems containsBlank="1"/>
    </cacheField>
    <cacheField name="Forme juridique" numFmtId="0">
      <sharedItems containsBlank="1"/>
    </cacheField>
    <cacheField name="Nom complet2" numFmtId="0">
      <sharedItems containsBlank="1"/>
    </cacheField>
    <cacheField name="Nom réduit" numFmtId="0">
      <sharedItems containsBlank="1"/>
    </cacheField>
    <cacheField name="Adresse première ligne" numFmtId="0">
      <sharedItems containsBlank="1"/>
    </cacheField>
    <cacheField name="Adresse deuxième ligne" numFmtId="0">
      <sharedItems containsBlank="1"/>
    </cacheField>
    <cacheField name="Adresse troisième ligne" numFmtId="0">
      <sharedItems containsNonDate="0" containsString="0" containsBlank="1"/>
    </cacheField>
    <cacheField name="Code postal" numFmtId="0">
      <sharedItems containsBlank="1"/>
    </cacheField>
    <cacheField name="Ville" numFmtId="0">
      <sharedItems containsBlank="1"/>
    </cacheField>
    <cacheField name="Département" numFmtId="0">
      <sharedItems containsBlank="1"/>
    </cacheField>
    <cacheField name="Pays" numFmtId="0">
      <sharedItems containsBlank="1"/>
    </cacheField>
    <cacheField name="Téléphone" numFmtId="0">
      <sharedItems containsNonDate="0" containsString="0" containsBlank="1"/>
    </cacheField>
    <cacheField name="Fax" numFmtId="0">
      <sharedItems containsNonDate="0" containsString="0" containsBlank="1"/>
    </cacheField>
    <cacheField name="Adresse électronique" numFmtId="0">
      <sharedItems containsNonDate="0" containsString="0" containsBlank="1"/>
    </cacheField>
    <cacheField name="Adresse électronique 2" numFmtId="0">
      <sharedItems containsNonDate="0" containsString="0" containsBlank="1"/>
    </cacheField>
    <cacheField name="Adresse électronique 3" numFmtId="0">
      <sharedItems containsNonDate="0" containsString="0" containsBlank="1"/>
    </cacheField>
    <cacheField name="Adresse électronique 4" numFmtId="0">
      <sharedItems containsNonDate="0" containsString="0" containsBlank="1"/>
    </cacheField>
    <cacheField name="Adresse électronique 5" numFmtId="0">
      <sharedItems containsNonDate="0" containsString="0" containsBlank="1"/>
    </cacheField>
    <cacheField name="Séquence du constituant 1" numFmtId="0">
      <sharedItems containsString="0" containsBlank="1" containsNumber="1" containsInteger="1" minValue="0" maxValue="10"/>
    </cacheField>
    <cacheField name="Date du constituant 1" numFmtId="0">
      <sharedItems containsBlank="1"/>
    </cacheField>
    <cacheField name="Forme juridique du constituant 1" numFmtId="4">
      <sharedItems containsBlank="1"/>
    </cacheField>
    <cacheField name="Pourcentage de participation du constituant 1" numFmtId="0">
      <sharedItems containsString="0" containsBlank="1" containsNumber="1" containsInteger="1" minValue="0" maxValue="60"/>
    </cacheField>
    <cacheField name="Nom complet du constituant 1" numFmtId="0">
      <sharedItems containsBlank="1"/>
    </cacheField>
    <cacheField name="Prénom du constituant 1" numFmtId="0">
      <sharedItems containsBlank="1"/>
    </cacheField>
    <cacheField name="Date de naissance du constituant 1" numFmtId="0">
      <sharedItems containsBlank="1"/>
    </cacheField>
    <cacheField name="Adresse première ligne du constituant 1" numFmtId="0">
      <sharedItems containsBlank="1"/>
    </cacheField>
    <cacheField name="Adresse deuxième ligne du constituant 1" numFmtId="0">
      <sharedItems containsNonDate="0" containsString="0" containsBlank="1"/>
    </cacheField>
    <cacheField name="Adresse troisième ligne du constituant 1" numFmtId="0">
      <sharedItems containsNonDate="0" containsString="0" containsBlank="1"/>
    </cacheField>
    <cacheField name="Code postal du constituant 1" numFmtId="0">
      <sharedItems containsBlank="1"/>
    </cacheField>
    <cacheField name="Ville du constituant 1" numFmtId="0">
      <sharedItems containsBlank="1"/>
    </cacheField>
    <cacheField name="Département du constituant 1" numFmtId="0">
      <sharedItems containsBlank="1"/>
    </cacheField>
    <cacheField name="Pays du constituant 1" numFmtId="0">
      <sharedItems containsBlank="1"/>
    </cacheField>
    <cacheField name="Code INSEE commune du constituant 1" numFmtId="0">
      <sharedItems containsBlank="1"/>
    </cacheField>
    <cacheField name="Adresse électronique du constituant 1" numFmtId="0">
      <sharedItems containsBlank="1"/>
    </cacheField>
    <cacheField name="Téléphone du constituant 1" numFmtId="0">
      <sharedItems containsBlank="1"/>
    </cacheField>
    <cacheField name="GSM du constituant 1" numFmtId="0">
      <sharedItems containsBlank="1"/>
    </cacheField>
    <cacheField name="Fax du constituant 1" numFmtId="0">
      <sharedItems containsBlank="1"/>
    </cacheField>
    <cacheField name="Séquence du constituant 2" numFmtId="0">
      <sharedItems containsString="0" containsBlank="1" containsNumber="1" containsInteger="1" minValue="0" maxValue="20"/>
    </cacheField>
    <cacheField name="Date du constituant 2" numFmtId="0">
      <sharedItems containsBlank="1"/>
    </cacheField>
    <cacheField name="Forme juridique du constituant 2" numFmtId="0">
      <sharedItems containsBlank="1"/>
    </cacheField>
    <cacheField name="Pourcentage de participation du constituant 2" numFmtId="0">
      <sharedItems containsString="0" containsBlank="1" containsNumber="1" containsInteger="1" minValue="0" maxValue="40"/>
    </cacheField>
    <cacheField name="Nom complet du constituant 2" numFmtId="0">
      <sharedItems containsBlank="1"/>
    </cacheField>
    <cacheField name="Prénom du constituant 2" numFmtId="0">
      <sharedItems containsBlank="1"/>
    </cacheField>
    <cacheField name="Date de naissance du constituant 2" numFmtId="0">
      <sharedItems containsBlank="1"/>
    </cacheField>
    <cacheField name="Adresse première ligne du constituant 2" numFmtId="0">
      <sharedItems containsBlank="1"/>
    </cacheField>
    <cacheField name="Adresse deuxième ligne du constituant 2" numFmtId="0">
      <sharedItems containsNonDate="0" containsString="0" containsBlank="1"/>
    </cacheField>
    <cacheField name="Adresse troisième ligne du constituant 2" numFmtId="0">
      <sharedItems containsNonDate="0" containsString="0" containsBlank="1"/>
    </cacheField>
    <cacheField name="Code postal du constituant 2" numFmtId="0">
      <sharedItems containsBlank="1"/>
    </cacheField>
    <cacheField name="Ville du constituant 2" numFmtId="0">
      <sharedItems containsBlank="1"/>
    </cacheField>
    <cacheField name="Département du constituant 2" numFmtId="0">
      <sharedItems containsBlank="1"/>
    </cacheField>
    <cacheField name="Pays du constituant 2" numFmtId="0">
      <sharedItems containsBlank="1"/>
    </cacheField>
    <cacheField name="Code INSEE commune du constituant 2" numFmtId="0">
      <sharedItems containsBlank="1"/>
    </cacheField>
    <cacheField name="Adresse électronique du constituant 2" numFmtId="0">
      <sharedItems containsNonDate="0" containsString="0" containsBlank="1"/>
    </cacheField>
    <cacheField name="Téléphone du constituant 2" numFmtId="0">
      <sharedItems containsNonDate="0" containsString="0" containsBlank="1"/>
    </cacheField>
    <cacheField name="GSM du constituant 2" numFmtId="0">
      <sharedItems containsNonDate="0" containsString="0" containsBlank="1"/>
    </cacheField>
    <cacheField name="Fax du constituant 2" numFmtId="0">
      <sharedItems containsNonDate="0" containsString="0" containsBlank="1"/>
    </cacheField>
    <cacheField name="Séquence du constituant 3" numFmtId="0">
      <sharedItems containsString="0" containsBlank="1" containsNumber="1" containsInteger="1" minValue="0" maxValue="30"/>
    </cacheField>
    <cacheField name="Date du constituant 3" numFmtId="0">
      <sharedItems containsBlank="1"/>
    </cacheField>
    <cacheField name="Forme juridique du constituant 3" numFmtId="0">
      <sharedItems containsBlank="1"/>
    </cacheField>
    <cacheField name="Pourcentage de participation du constituant 3" numFmtId="0">
      <sharedItems containsString="0" containsBlank="1" containsNumber="1" containsInteger="1" minValue="0" maxValue="10"/>
    </cacheField>
    <cacheField name="Nom complet du constituant 3" numFmtId="0">
      <sharedItems containsBlank="1"/>
    </cacheField>
    <cacheField name="Prénom du constituant 3" numFmtId="0">
      <sharedItems containsNonDate="0" containsString="0" containsBlank="1"/>
    </cacheField>
    <cacheField name="Date de naissance du constituant 3" numFmtId="0">
      <sharedItems containsNonDate="0" containsString="0" containsBlank="1"/>
    </cacheField>
    <cacheField name="Adresse première ligne du constituant 3" numFmtId="0">
      <sharedItems containsNonDate="0" containsString="0" containsBlank="1"/>
    </cacheField>
    <cacheField name="Adresse deuxième ligne du constituant 3" numFmtId="0">
      <sharedItems containsNonDate="0" containsString="0" containsBlank="1"/>
    </cacheField>
    <cacheField name="Adresse troisième ligne du constituant 3" numFmtId="0">
      <sharedItems containsNonDate="0" containsString="0" containsBlank="1"/>
    </cacheField>
    <cacheField name="Code postal du constituant 3" numFmtId="0">
      <sharedItems containsNonDate="0" containsString="0" containsBlank="1"/>
    </cacheField>
    <cacheField name="Ville du constituant 3" numFmtId="0">
      <sharedItems containsNonDate="0" containsString="0" containsBlank="1"/>
    </cacheField>
    <cacheField name="Département du constituant 3" numFmtId="0">
      <sharedItems containsNonDate="0" containsString="0" containsBlank="1"/>
    </cacheField>
    <cacheField name="Pays du constituant 3" numFmtId="0">
      <sharedItems containsBlank="1"/>
    </cacheField>
    <cacheField name="Code INSEE commune du constituant 3" numFmtId="0">
      <sharedItems containsNonDate="0" containsString="0" containsBlank="1"/>
    </cacheField>
    <cacheField name="Adresse électronique du constituant 3" numFmtId="0">
      <sharedItems containsNonDate="0" containsString="0" containsBlank="1"/>
    </cacheField>
    <cacheField name="Téléphone du constituant 3" numFmtId="0">
      <sharedItems containsNonDate="0" containsString="0" containsBlank="1"/>
    </cacheField>
    <cacheField name="GSM du constituant 3" numFmtId="0">
      <sharedItems containsNonDate="0" containsString="0" containsBlank="1"/>
    </cacheField>
    <cacheField name="Fax  du constituant 3" numFmtId="0">
      <sharedItems containsNonDate="0" containsString="0" containsBlank="1"/>
    </cacheField>
    <cacheField name="Séquence du constituant 4" numFmtId="0">
      <sharedItems containsString="0" containsBlank="1" containsNumber="1" containsInteger="1" minValue="0" maxValue="0"/>
    </cacheField>
    <cacheField name="Date du constituant 4" numFmtId="0">
      <sharedItems containsNonDate="0" containsString="0" containsBlank="1"/>
    </cacheField>
    <cacheField name="Forme juridique du constituant 4" numFmtId="0">
      <sharedItems containsNonDate="0" containsString="0" containsBlank="1"/>
    </cacheField>
    <cacheField name="Pourcentage de participation du constituant 4" numFmtId="0">
      <sharedItems containsString="0" containsBlank="1" containsNumber="1" containsInteger="1" minValue="0" maxValue="0"/>
    </cacheField>
    <cacheField name="Nom complet du constituant 4" numFmtId="0">
      <sharedItems containsNonDate="0" containsString="0" containsBlank="1"/>
    </cacheField>
    <cacheField name="Prénom du constituant 4" numFmtId="0">
      <sharedItems containsNonDate="0" containsString="0" containsBlank="1"/>
    </cacheField>
    <cacheField name="Date de naissance du constituant 4" numFmtId="0">
      <sharedItems containsNonDate="0" containsString="0" containsBlank="1"/>
    </cacheField>
    <cacheField name="Adresse première ligne du constituant 4" numFmtId="0">
      <sharedItems containsNonDate="0" containsString="0" containsBlank="1"/>
    </cacheField>
    <cacheField name="Adresse deuxième ligne du constituant 4" numFmtId="0">
      <sharedItems containsNonDate="0" containsString="0" containsBlank="1"/>
    </cacheField>
    <cacheField name="Adresse troisième ligne du constituant 4" numFmtId="0">
      <sharedItems containsNonDate="0" containsString="0" containsBlank="1"/>
    </cacheField>
    <cacheField name="Code postal du constituant 4" numFmtId="0">
      <sharedItems containsNonDate="0" containsString="0" containsBlank="1"/>
    </cacheField>
    <cacheField name="Ville du constituant 4" numFmtId="0">
      <sharedItems containsNonDate="0" containsString="0" containsBlank="1"/>
    </cacheField>
    <cacheField name="Département du constituant 4" numFmtId="0">
      <sharedItems containsNonDate="0" containsString="0" containsBlank="1"/>
    </cacheField>
    <cacheField name="Pays du constituant 4" numFmtId="0">
      <sharedItems containsNonDate="0" containsString="0" containsBlank="1"/>
    </cacheField>
    <cacheField name="Code INSEE commune du constituant 4" numFmtId="0">
      <sharedItems containsNonDate="0" containsString="0" containsBlank="1"/>
    </cacheField>
    <cacheField name="Adresse électronique du constituant 4" numFmtId="0">
      <sharedItems containsNonDate="0" containsString="0" containsBlank="1"/>
    </cacheField>
    <cacheField name="Téléphone du constituant 4" numFmtId="0">
      <sharedItems containsNonDate="0" containsString="0" containsBlank="1"/>
    </cacheField>
    <cacheField name="GSM du constituant 4" numFmtId="0">
      <sharedItems containsNonDate="0" containsString="0" containsBlank="1"/>
    </cacheField>
    <cacheField name="Fax du constituant 4" numFmtId="0">
      <sharedItems containsNonDate="0" containsString="0" containsBlank="1"/>
    </cacheField>
    <cacheField name="Séquence du constituant 5" numFmtId="0">
      <sharedItems containsString="0" containsBlank="1" containsNumber="1" containsInteger="1" minValue="0" maxValue="0"/>
    </cacheField>
    <cacheField name="Date du constituant 5" numFmtId="0">
      <sharedItems containsNonDate="0" containsString="0" containsBlank="1"/>
    </cacheField>
    <cacheField name="Forme juridique du constituant 5" numFmtId="0">
      <sharedItems containsNonDate="0" containsString="0" containsBlank="1"/>
    </cacheField>
    <cacheField name="Pourcentage de participation du constituant 5" numFmtId="0">
      <sharedItems containsString="0" containsBlank="1" containsNumber="1" containsInteger="1" minValue="0" maxValue="0"/>
    </cacheField>
    <cacheField name="Nom complet du constituant 5" numFmtId="0">
      <sharedItems containsNonDate="0" containsString="0" containsBlank="1"/>
    </cacheField>
    <cacheField name="Prénom du constituant 5" numFmtId="0">
      <sharedItems containsNonDate="0" containsString="0" containsBlank="1"/>
    </cacheField>
    <cacheField name="Date de naissance du constituant 5" numFmtId="0">
      <sharedItems containsNonDate="0" containsString="0" containsBlank="1"/>
    </cacheField>
    <cacheField name="Adresse première ligne du constituant 5" numFmtId="0">
      <sharedItems containsNonDate="0" containsString="0" containsBlank="1"/>
    </cacheField>
    <cacheField name="Adresse deuxième ligne du constituant 5" numFmtId="0">
      <sharedItems containsNonDate="0" containsString="0" containsBlank="1"/>
    </cacheField>
    <cacheField name="Adresse troisième ligne du constituant 5" numFmtId="0">
      <sharedItems containsNonDate="0" containsString="0" containsBlank="1"/>
    </cacheField>
    <cacheField name="Code postal du constituant 5" numFmtId="0">
      <sharedItems containsNonDate="0" containsString="0" containsBlank="1"/>
    </cacheField>
    <cacheField name="Ville du constituant 5" numFmtId="0">
      <sharedItems containsNonDate="0" containsString="0" containsBlank="1"/>
    </cacheField>
    <cacheField name="Département du constituant 5" numFmtId="0">
      <sharedItems containsNonDate="0" containsString="0" containsBlank="1"/>
    </cacheField>
    <cacheField name="Pays du constituant 5" numFmtId="0">
      <sharedItems containsNonDate="0" containsString="0" containsBlank="1"/>
    </cacheField>
    <cacheField name="Code INSEE commune du constituant 5" numFmtId="0">
      <sharedItems containsNonDate="0" containsString="0" containsBlank="1"/>
    </cacheField>
    <cacheField name="Adresse électronique du constituant 5" numFmtId="0">
      <sharedItems containsNonDate="0" containsString="0" containsBlank="1"/>
    </cacheField>
    <cacheField name="Téléphone du constituant 5" numFmtId="0">
      <sharedItems containsNonDate="0" containsString="0" containsBlank="1"/>
    </cacheField>
    <cacheField name="GSM du constituant 5" numFmtId="0">
      <sharedItems containsNonDate="0" containsString="0" containsBlank="1"/>
    </cacheField>
    <cacheField name="Fax du constituant 5" numFmtId="0">
      <sharedItems containsNonDate="0" containsString="0" containsBlank="1"/>
    </cacheField>
    <cacheField name="Activité" numFmtId="0">
      <sharedItems containsBlank="1" count="3">
        <s v="ACT-CERE"/>
        <s v="ACT-LAI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AD002"/>
    <s v="GRANDIN Steven"/>
    <x v="0"/>
    <n v="100"/>
    <n v="400"/>
    <n v="1218.75"/>
    <n v="106"/>
    <n v="424"/>
    <n v="274.79000000000002"/>
    <n v="25"/>
    <n v="100"/>
    <n v="0"/>
    <n v="231"/>
    <n v="924"/>
    <n v="1493.54"/>
    <s v="N"/>
    <s v="O"/>
    <s v="O"/>
    <s v="O"/>
    <s v="N"/>
    <m/>
    <s v="N"/>
    <s v="01/01/2016"/>
    <s v="30/06/2016"/>
    <s v="30/10/2016"/>
    <s v="N"/>
    <m/>
    <m/>
    <m/>
    <m/>
    <s v="1578"/>
    <s v="CP"/>
    <s v="GRANDIN Steven"/>
    <s v="GRANDIN Steven"/>
    <s v="4 Boulevard de la Santé"/>
    <s v="Place P&amp;M Curie"/>
    <m/>
    <s v="43100"/>
    <s v="BRIOUDE"/>
    <s v="43"/>
    <s v="FR"/>
    <m/>
    <m/>
    <m/>
    <m/>
    <m/>
    <m/>
    <m/>
    <n v="10"/>
    <s v="01/01/2016"/>
    <s v="CP"/>
    <n v="50"/>
    <s v="GRANDIN"/>
    <s v="Lucien"/>
    <s v="10/10/1970"/>
    <m/>
    <m/>
    <m/>
    <m/>
    <m/>
    <m/>
    <s v="FR"/>
    <m/>
    <m/>
    <m/>
    <m/>
    <m/>
    <n v="20"/>
    <s v="01/01/2016"/>
    <s v="CP"/>
    <n v="40"/>
    <s v="GRANDIN"/>
    <s v="Paul"/>
    <s v="19/08/1975"/>
    <m/>
    <m/>
    <m/>
    <m/>
    <m/>
    <m/>
    <s v="FR"/>
    <m/>
    <m/>
    <m/>
    <m/>
    <m/>
    <n v="30"/>
    <s v="01/01/2016"/>
    <s v="CP"/>
    <n v="10"/>
    <s v="GRANDIN Steven"/>
    <m/>
    <m/>
    <m/>
    <m/>
    <m/>
    <m/>
    <m/>
    <m/>
    <s v="FR"/>
    <m/>
    <m/>
    <m/>
    <m/>
    <m/>
    <n v="0"/>
    <m/>
    <m/>
    <n v="0"/>
    <m/>
    <m/>
    <m/>
    <m/>
    <m/>
    <m/>
    <m/>
    <m/>
    <m/>
    <m/>
    <m/>
  </r>
  <r>
    <s v="AD006"/>
    <s v="CHAPEL Claude"/>
    <x v="1"/>
    <n v="-35"/>
    <n v="160"/>
    <n v="452"/>
    <n v="1531"/>
    <n v="912"/>
    <n v="-10"/>
    <n v="25"/>
    <n v="100"/>
    <n v="0"/>
    <n v="1521"/>
    <n v="1172"/>
    <n v="442"/>
    <s v="O"/>
    <s v="N"/>
    <s v="N"/>
    <s v="O"/>
    <s v="N"/>
    <m/>
    <s v="N"/>
    <m/>
    <m/>
    <m/>
    <s v="N"/>
    <m/>
    <m/>
    <m/>
    <m/>
    <m/>
    <s v="CP"/>
    <s v="CHAPEL Claude"/>
    <s v="CHAPEL Claude"/>
    <s v="La Colline"/>
    <m/>
    <m/>
    <s v="03500"/>
    <s v="SAINT POURCAIN SUR SIOULE"/>
    <s v="03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</r>
  <r>
    <s v="AD001"/>
    <s v="DEBARD Sébastien"/>
    <x v="2"/>
    <n v="13075"/>
    <n v="52300"/>
    <n v="14303.01"/>
    <n v="1740"/>
    <n v="7078"/>
    <n v="-859.12"/>
    <n v="0"/>
    <n v="0"/>
    <n v="0"/>
    <n v="14815"/>
    <n v="59378"/>
    <n v="13443.89"/>
    <s v="O"/>
    <s v="N"/>
    <s v="N"/>
    <s v="O"/>
    <s v="O"/>
    <s v="10/01/2016"/>
    <s v="N"/>
    <m/>
    <s v="31/12/2016"/>
    <m/>
    <s v="O"/>
    <s v="01/01/2014"/>
    <s v="01/01/2014"/>
    <s v="01/02/2014"/>
    <s v="31/12/2020"/>
    <s v="1578"/>
    <s v="CP"/>
    <s v="DEBARD Sébastien"/>
    <s v="DEBARD Sébastien"/>
    <s v="14, avenue de la Cère"/>
    <m/>
    <m/>
    <s v="15150"/>
    <s v="LAROQUEBROU"/>
    <s v="15"/>
    <s v="FR"/>
    <m/>
    <m/>
    <m/>
    <m/>
    <m/>
    <m/>
    <m/>
    <n v="10"/>
    <s v="03/02/2016"/>
    <s v="CP"/>
    <n v="60"/>
    <s v="VALOUR"/>
    <s v="Stéphane"/>
    <s v="01/01/1980"/>
    <s v="14 avenue de Menard"/>
    <m/>
    <m/>
    <s v="17000"/>
    <s v="LA ROCHELLE"/>
    <s v="17"/>
    <s v="FR"/>
    <s v="17300"/>
    <s v="s.valour@gmail.com"/>
    <s v="1111111111"/>
    <s v="2222222222"/>
    <s v="3333333333"/>
    <n v="20"/>
    <s v="03/02/2016"/>
    <s v="CP"/>
    <n v="40"/>
    <s v="DUVAL"/>
    <s v="Raoul"/>
    <s v="01/01/1982"/>
    <s v="Bd d'Autun"/>
    <m/>
    <m/>
    <s v="18000"/>
    <s v="BOURGES"/>
    <s v="18"/>
    <s v="FR"/>
    <s v="18033"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</r>
  <r>
    <s v="AD002"/>
    <s v="GRANDIN Steven"/>
    <x v="0"/>
    <n v="216"/>
    <n v="680"/>
    <n v="-1216.6300000000001"/>
    <n v="125"/>
    <n v="500"/>
    <n v="0"/>
    <n v="250"/>
    <n v="1000"/>
    <n v="0"/>
    <n v="591"/>
    <n v="2180"/>
    <n v="-1216.6300000000001"/>
    <s v="N"/>
    <s v="O"/>
    <s v="O"/>
    <s v="O"/>
    <s v="N"/>
    <m/>
    <s v="N"/>
    <s v="01/01/2016"/>
    <s v="30/06/2016"/>
    <s v="30/10/2016"/>
    <s v="N"/>
    <m/>
    <m/>
    <m/>
    <m/>
    <s v="1578"/>
    <s v="CP"/>
    <s v="GRANDIN Steven"/>
    <s v="GRANDIN Steven"/>
    <s v="4 Boulevard de la Santé"/>
    <s v="Place P&amp;M Curie"/>
    <m/>
    <s v="43100"/>
    <s v="BRIOUDE"/>
    <s v="43"/>
    <s v="FR"/>
    <m/>
    <m/>
    <m/>
    <m/>
    <m/>
    <m/>
    <m/>
    <n v="10"/>
    <s v="01/01/2016"/>
    <s v="CP"/>
    <n v="50"/>
    <s v="GRANDIN"/>
    <s v="Lucien"/>
    <s v="10/10/1970"/>
    <m/>
    <m/>
    <m/>
    <m/>
    <m/>
    <m/>
    <s v="FR"/>
    <m/>
    <m/>
    <m/>
    <m/>
    <m/>
    <n v="20"/>
    <s v="01/01/2016"/>
    <s v="CP"/>
    <n v="40"/>
    <s v="GRANDIN"/>
    <s v="Paul"/>
    <s v="19/08/1975"/>
    <m/>
    <m/>
    <m/>
    <m/>
    <m/>
    <m/>
    <s v="FR"/>
    <m/>
    <m/>
    <m/>
    <m/>
    <m/>
    <n v="30"/>
    <s v="01/01/2016"/>
    <s v="CP"/>
    <n v="10"/>
    <s v="GRANDIN Steven"/>
    <m/>
    <m/>
    <m/>
    <m/>
    <m/>
    <m/>
    <m/>
    <m/>
    <s v="FR"/>
    <m/>
    <m/>
    <m/>
    <m/>
    <m/>
    <n v="0"/>
    <m/>
    <m/>
    <n v="0"/>
    <m/>
    <m/>
    <m/>
    <m/>
    <m/>
    <m/>
    <m/>
    <m/>
    <m/>
    <m/>
    <m/>
  </r>
  <r>
    <s v="AD003"/>
    <s v="FERRY Fabien"/>
    <x v="3"/>
    <n v="600"/>
    <n v="600"/>
    <n v="0"/>
    <n v="0"/>
    <n v="0"/>
    <n v="0"/>
    <n v="0"/>
    <n v="0"/>
    <n v="0"/>
    <n v="600"/>
    <n v="600"/>
    <n v="0"/>
    <m/>
    <m/>
    <m/>
    <m/>
    <m/>
    <m/>
    <m/>
    <m/>
    <m/>
    <m/>
    <m/>
    <m/>
    <m/>
    <m/>
    <m/>
    <m/>
    <s v="M"/>
    <s v="FERRY Fabien"/>
    <s v="FERRY Fabien"/>
    <s v="Rue du commerce"/>
    <s v="Square Vivendi"/>
    <m/>
    <s v="45000"/>
    <s v="ORLEANS"/>
    <s v="45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</r>
  <r>
    <s v="AD004"/>
    <s v="TERRON Ernest"/>
    <x v="4"/>
    <n v="1250"/>
    <n v="5000"/>
    <n v="0"/>
    <n v="0"/>
    <n v="0"/>
    <n v="0"/>
    <n v="0"/>
    <n v="0"/>
    <n v="0"/>
    <n v="1250"/>
    <n v="5000"/>
    <n v="0"/>
    <s v="O"/>
    <s v="N"/>
    <s v="N"/>
    <s v="O"/>
    <s v="N"/>
    <s v="01/01/2000"/>
    <s v="O"/>
    <s v="31/12/2015"/>
    <s v="31/12/2017"/>
    <s v="31/01/2018"/>
    <s v="N"/>
    <m/>
    <m/>
    <m/>
    <m/>
    <m/>
    <s v="MR"/>
    <s v="TERRON Ernest"/>
    <s v="TERRON Ernest"/>
    <s v="La Plaine"/>
    <m/>
    <m/>
    <s v="43700"/>
    <s v="BRIVES CHARENSAC"/>
    <s v="43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</r>
  <r>
    <s v="AD005"/>
    <s v="DUMONT Claude"/>
    <x v="5"/>
    <n v="1275"/>
    <n v="4900"/>
    <n v="-1000"/>
    <n v="1225"/>
    <n v="4900"/>
    <n v="0"/>
    <n v="0"/>
    <n v="0"/>
    <n v="0"/>
    <n v="2500"/>
    <n v="9800"/>
    <n v="-1000"/>
    <s v="O"/>
    <s v="N"/>
    <s v="N"/>
    <s v="O"/>
    <s v="O"/>
    <m/>
    <s v="O"/>
    <s v="31/12/2015"/>
    <s v="31/12/2017"/>
    <s v="31/12/2018"/>
    <s v="N"/>
    <m/>
    <m/>
    <m/>
    <m/>
    <m/>
    <s v="MR"/>
    <s v="DUMONT Claude"/>
    <s v="DUMONT Claude"/>
    <s v="Le bourg"/>
    <m/>
    <m/>
    <s v="15130"/>
    <s v="YOLET"/>
    <s v="15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</r>
  <r>
    <s v="AD006"/>
    <s v="CHAPEL Claude"/>
    <x v="1"/>
    <n v="1390"/>
    <n v="7915"/>
    <n v="663"/>
    <n v="-176"/>
    <n v="4508"/>
    <n v="0"/>
    <n v="0"/>
    <n v="0"/>
    <n v="0"/>
    <n v="1214"/>
    <n v="12423"/>
    <n v="663"/>
    <s v="O"/>
    <s v="N"/>
    <s v="N"/>
    <s v="O"/>
    <s v="N"/>
    <m/>
    <s v="N"/>
    <m/>
    <m/>
    <m/>
    <s v="N"/>
    <m/>
    <m/>
    <m/>
    <m/>
    <m/>
    <s v="CP"/>
    <s v="CHAPEL Claude"/>
    <s v="CHAPEL Claude"/>
    <s v="La Colline"/>
    <m/>
    <m/>
    <s v="03500"/>
    <s v="SAINT POURCAIN SUR SIOULE"/>
    <s v="03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</r>
  <r>
    <s v="AD007"/>
    <s v="GAEC DES SAGNES"/>
    <x v="6"/>
    <n v="0"/>
    <n v="0"/>
    <n v="0"/>
    <n v="0"/>
    <n v="0"/>
    <n v="0"/>
    <n v="0"/>
    <n v="0"/>
    <n v="0"/>
    <n v="0"/>
    <n v="0"/>
    <n v="0"/>
    <s v="O"/>
    <s v="O"/>
    <s v="N"/>
    <s v="O"/>
    <s v="N"/>
    <s v="15/01/2002"/>
    <s v="N"/>
    <m/>
    <m/>
    <m/>
    <s v="N"/>
    <m/>
    <m/>
    <m/>
    <m/>
    <m/>
    <s v="CP"/>
    <s v="GAEC DES SAGNES"/>
    <s v="GAEC DES SAGNES"/>
    <m/>
    <s v="4 route de Salers"/>
    <m/>
    <s v="15400"/>
    <s v="RIOM ES MONTAGNES"/>
    <s v="15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</r>
  <r>
    <s v="AD008"/>
    <s v="BLIN Hubert"/>
    <x v="7"/>
    <n v="1250"/>
    <n v="5000"/>
    <n v="1000"/>
    <n v="0"/>
    <n v="0"/>
    <n v="0"/>
    <n v="0"/>
    <n v="0"/>
    <n v="0"/>
    <n v="1250"/>
    <n v="5000"/>
    <n v="1000"/>
    <s v="O"/>
    <s v="N"/>
    <s v="N"/>
    <s v="O"/>
    <s v="N"/>
    <m/>
    <s v="N"/>
    <m/>
    <m/>
    <m/>
    <s v="N"/>
    <m/>
    <m/>
    <m/>
    <m/>
    <m/>
    <s v="CP"/>
    <s v="BLIN Hubert"/>
    <s v="BLIN Hubert"/>
    <s v="Route de Bains"/>
    <m/>
    <m/>
    <s v="43500"/>
    <s v="CRAPONNE SUR ARZON"/>
    <s v="43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</r>
  <r>
    <m/>
    <m/>
    <x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s v="AD002"/>
    <s v="GRANDIN Steven"/>
    <x v="0"/>
    <n v="100"/>
    <n v="400"/>
    <n v="1218.75"/>
    <n v="106"/>
    <n v="424"/>
    <n v="274.79000000000002"/>
    <n v="25"/>
    <n v="100"/>
    <n v="0"/>
    <n v="231"/>
    <n v="924"/>
    <n v="1493.54"/>
    <s v="N"/>
    <s v="O"/>
    <s v="O"/>
    <s v="O"/>
    <s v="N"/>
    <m/>
    <s v="N"/>
    <s v="01/01/2016"/>
    <s v="30/06/2016"/>
    <s v="30/10/2016"/>
    <s v="N"/>
    <m/>
    <m/>
    <m/>
    <m/>
    <s v="1578"/>
    <s v="CP"/>
    <s v="GRANDIN Steven"/>
    <s v="GRANDIN Steven"/>
    <s v="4 Boulevard de la Santé"/>
    <s v="Place P&amp;M Curie"/>
    <m/>
    <s v="43100"/>
    <s v="BRIOUDE"/>
    <s v="43"/>
    <s v="FR"/>
    <m/>
    <m/>
    <m/>
    <m/>
    <m/>
    <m/>
    <m/>
    <n v="10"/>
    <s v="01/01/2016"/>
    <s v="CP"/>
    <n v="50"/>
    <s v="GRANDIN"/>
    <s v="Lucien"/>
    <s v="10/10/1970"/>
    <m/>
    <m/>
    <m/>
    <m/>
    <m/>
    <m/>
    <s v="FR"/>
    <m/>
    <m/>
    <m/>
    <m/>
    <m/>
    <n v="20"/>
    <s v="01/01/2016"/>
    <s v="CP"/>
    <n v="40"/>
    <s v="GRANDIN"/>
    <s v="Paul"/>
    <s v="19/08/1975"/>
    <m/>
    <m/>
    <m/>
    <m/>
    <m/>
    <m/>
    <s v="FR"/>
    <m/>
    <m/>
    <m/>
    <m/>
    <m/>
    <n v="30"/>
    <s v="01/01/2016"/>
    <s v="CP"/>
    <n v="10"/>
    <s v="GRANDIN Steven"/>
    <m/>
    <m/>
    <m/>
    <m/>
    <m/>
    <m/>
    <m/>
    <m/>
    <s v="FR"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0"/>
  </r>
  <r>
    <s v="AD006"/>
    <s v="CHAPEL Claude"/>
    <x v="1"/>
    <n v="-35"/>
    <n v="160"/>
    <n v="452"/>
    <n v="1531"/>
    <n v="912"/>
    <n v="-10"/>
    <n v="25"/>
    <n v="100"/>
    <n v="0"/>
    <n v="1521"/>
    <n v="1172"/>
    <n v="442"/>
    <s v="O"/>
    <s v="N"/>
    <s v="N"/>
    <s v="O"/>
    <s v="N"/>
    <m/>
    <s v="N"/>
    <m/>
    <m/>
    <m/>
    <s v="N"/>
    <m/>
    <m/>
    <m/>
    <m/>
    <m/>
    <s v="CP"/>
    <s v="CHAPEL Claude"/>
    <s v="CHAPEL Claude"/>
    <s v="La Colline"/>
    <m/>
    <m/>
    <s v="03500"/>
    <s v="SAINT POURCAIN SUR SIOULE"/>
    <s v="03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0"/>
  </r>
  <r>
    <s v="AD001"/>
    <s v="DEBARD Sébastien"/>
    <x v="2"/>
    <n v="13075"/>
    <n v="52300"/>
    <n v="14303.01"/>
    <n v="1740"/>
    <n v="7078"/>
    <n v="-859.12"/>
    <n v="0"/>
    <n v="0"/>
    <n v="0"/>
    <n v="14815"/>
    <n v="59378"/>
    <n v="13443.89"/>
    <s v="O"/>
    <s v="N"/>
    <s v="N"/>
    <s v="O"/>
    <s v="O"/>
    <s v="10/01/2016"/>
    <s v="N"/>
    <m/>
    <s v="31/12/2016"/>
    <m/>
    <s v="O"/>
    <s v="01/01/2014"/>
    <s v="01/01/2014"/>
    <s v="01/02/2014"/>
    <s v="31/12/2020"/>
    <s v="1578"/>
    <s v="CP"/>
    <s v="DEBARD Sébastien"/>
    <s v="DEBARD Sébastien"/>
    <s v="14, avenue de la Cère"/>
    <m/>
    <m/>
    <s v="15150"/>
    <s v="LAROQUEBROU"/>
    <s v="15"/>
    <s v="FR"/>
    <m/>
    <m/>
    <m/>
    <m/>
    <m/>
    <m/>
    <m/>
    <n v="10"/>
    <s v="03/02/2016"/>
    <s v="CP"/>
    <n v="60"/>
    <s v="VALOUR"/>
    <s v="Stéphane"/>
    <s v="01/01/1980"/>
    <s v="14 avenue de Menard"/>
    <m/>
    <m/>
    <s v="17000"/>
    <s v="LA ROCHELLE"/>
    <s v="17"/>
    <s v="FR"/>
    <s v="17300"/>
    <s v="s.valour@gmail.com"/>
    <s v="1111111111"/>
    <s v="2222222222"/>
    <s v="3333333333"/>
    <n v="20"/>
    <s v="03/02/2016"/>
    <s v="CP"/>
    <n v="40"/>
    <s v="DUVAL"/>
    <s v="Raoul"/>
    <s v="01/01/1982"/>
    <s v="Bd d'Autun"/>
    <m/>
    <m/>
    <s v="18000"/>
    <s v="BOURGES"/>
    <s v="18"/>
    <s v="FR"/>
    <s v="18033"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1"/>
  </r>
  <r>
    <s v="AD002"/>
    <s v="GRANDIN Steven"/>
    <x v="0"/>
    <n v="216"/>
    <n v="680"/>
    <n v="-1216.6300000000001"/>
    <n v="125"/>
    <n v="500"/>
    <n v="0"/>
    <n v="250"/>
    <n v="1000"/>
    <n v="0"/>
    <n v="591"/>
    <n v="2180"/>
    <n v="-1216.6300000000001"/>
    <s v="N"/>
    <s v="O"/>
    <s v="O"/>
    <s v="O"/>
    <s v="N"/>
    <m/>
    <s v="N"/>
    <s v="01/01/2016"/>
    <s v="30/06/2016"/>
    <s v="30/10/2016"/>
    <s v="N"/>
    <m/>
    <m/>
    <m/>
    <m/>
    <s v="1578"/>
    <s v="CP"/>
    <s v="GRANDIN Steven"/>
    <s v="GRANDIN Steven"/>
    <s v="4 Boulevard de la Santé"/>
    <s v="Place P&amp;M Curie"/>
    <m/>
    <s v="43100"/>
    <s v="BRIOUDE"/>
    <s v="43"/>
    <s v="FR"/>
    <m/>
    <m/>
    <m/>
    <m/>
    <m/>
    <m/>
    <m/>
    <n v="10"/>
    <s v="01/01/2016"/>
    <s v="CP"/>
    <n v="50"/>
    <s v="GRANDIN"/>
    <s v="Lucien"/>
    <s v="10/10/1970"/>
    <m/>
    <m/>
    <m/>
    <m/>
    <m/>
    <m/>
    <s v="FR"/>
    <m/>
    <m/>
    <m/>
    <m/>
    <m/>
    <n v="20"/>
    <s v="01/01/2016"/>
    <s v="CP"/>
    <n v="40"/>
    <s v="GRANDIN"/>
    <s v="Paul"/>
    <s v="19/08/1975"/>
    <m/>
    <m/>
    <m/>
    <m/>
    <m/>
    <m/>
    <s v="FR"/>
    <m/>
    <m/>
    <m/>
    <m/>
    <m/>
    <n v="30"/>
    <s v="01/01/2016"/>
    <s v="CP"/>
    <n v="10"/>
    <s v="GRANDIN Steven"/>
    <m/>
    <m/>
    <m/>
    <m/>
    <m/>
    <m/>
    <m/>
    <m/>
    <s v="FR"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1"/>
  </r>
  <r>
    <s v="AD003"/>
    <s v="FERRY Fabien"/>
    <x v="3"/>
    <n v="600"/>
    <n v="600"/>
    <n v="0"/>
    <n v="0"/>
    <n v="0"/>
    <n v="0"/>
    <n v="0"/>
    <n v="0"/>
    <n v="0"/>
    <n v="600"/>
    <n v="600"/>
    <n v="0"/>
    <m/>
    <m/>
    <m/>
    <m/>
    <m/>
    <m/>
    <m/>
    <m/>
    <m/>
    <m/>
    <m/>
    <m/>
    <m/>
    <m/>
    <m/>
    <m/>
    <s v="M"/>
    <s v="FERRY Fabien"/>
    <s v="FERRY Fabien"/>
    <s v="Rue du commerce"/>
    <s v="Square Vivendi"/>
    <m/>
    <s v="45000"/>
    <s v="ORLEANS"/>
    <s v="45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1"/>
  </r>
  <r>
    <s v="AD004"/>
    <s v="TERRON Ernest"/>
    <x v="4"/>
    <n v="1250"/>
    <n v="5000"/>
    <n v="0"/>
    <n v="0"/>
    <n v="0"/>
    <n v="0"/>
    <n v="0"/>
    <n v="0"/>
    <n v="0"/>
    <n v="1250"/>
    <n v="5000"/>
    <n v="0"/>
    <s v="O"/>
    <s v="N"/>
    <s v="N"/>
    <s v="O"/>
    <s v="N"/>
    <s v="01/01/2000"/>
    <s v="O"/>
    <s v="31/12/2015"/>
    <s v="31/12/2017"/>
    <s v="31/01/2018"/>
    <s v="N"/>
    <m/>
    <m/>
    <m/>
    <m/>
    <m/>
    <s v="MR"/>
    <s v="TERRON Ernest"/>
    <s v="TERRON Ernest"/>
    <s v="La Plaine"/>
    <m/>
    <m/>
    <s v="43700"/>
    <s v="BRIVES CHARENSAC"/>
    <s v="43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1"/>
  </r>
  <r>
    <s v="AD005"/>
    <s v="DUMONT Claude"/>
    <x v="5"/>
    <n v="1275"/>
    <n v="4900"/>
    <n v="-1000"/>
    <n v="1225"/>
    <n v="4900"/>
    <n v="0"/>
    <n v="0"/>
    <n v="0"/>
    <n v="0"/>
    <n v="2500"/>
    <n v="9800"/>
    <n v="-1000"/>
    <s v="O"/>
    <s v="N"/>
    <s v="N"/>
    <s v="O"/>
    <s v="O"/>
    <m/>
    <s v="O"/>
    <s v="31/12/2015"/>
    <s v="31/12/2017"/>
    <s v="31/12/2018"/>
    <s v="N"/>
    <m/>
    <m/>
    <m/>
    <m/>
    <m/>
    <s v="MR"/>
    <s v="DUMONT Claude"/>
    <s v="DUMONT Claude"/>
    <s v="Le bourg"/>
    <m/>
    <m/>
    <s v="15130"/>
    <s v="YOLET"/>
    <s v="15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1"/>
  </r>
  <r>
    <s v="AD006"/>
    <s v="CHAPEL Claude"/>
    <x v="1"/>
    <n v="1390"/>
    <n v="7915"/>
    <n v="663"/>
    <n v="-176"/>
    <n v="4508"/>
    <n v="0"/>
    <n v="0"/>
    <n v="0"/>
    <n v="0"/>
    <n v="1214"/>
    <n v="12423"/>
    <n v="663"/>
    <s v="O"/>
    <s v="N"/>
    <s v="N"/>
    <s v="O"/>
    <s v="N"/>
    <m/>
    <s v="N"/>
    <m/>
    <m/>
    <m/>
    <s v="N"/>
    <m/>
    <m/>
    <m/>
    <m/>
    <m/>
    <s v="CP"/>
    <s v="CHAPEL Claude"/>
    <s v="CHAPEL Claude"/>
    <s v="La Colline"/>
    <m/>
    <m/>
    <s v="03500"/>
    <s v="SAINT POURCAIN SUR SIOULE"/>
    <s v="03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1"/>
  </r>
  <r>
    <s v="AD007"/>
    <s v="GAEC DES SAGNES"/>
    <x v="6"/>
    <n v="0"/>
    <n v="0"/>
    <n v="0"/>
    <n v="0"/>
    <n v="0"/>
    <n v="0"/>
    <n v="0"/>
    <n v="0"/>
    <n v="0"/>
    <n v="0"/>
    <n v="0"/>
    <n v="0"/>
    <s v="O"/>
    <s v="O"/>
    <s v="N"/>
    <s v="O"/>
    <s v="N"/>
    <s v="15/01/2002"/>
    <s v="N"/>
    <m/>
    <m/>
    <m/>
    <s v="N"/>
    <m/>
    <m/>
    <m/>
    <m/>
    <m/>
    <s v="CP"/>
    <s v="GAEC DES SAGNES"/>
    <s v="GAEC DES SAGNES"/>
    <m/>
    <s v="4 route de Salers"/>
    <m/>
    <s v="15400"/>
    <s v="RIOM ES MONTAGNES"/>
    <s v="15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1"/>
  </r>
  <r>
    <s v="AD008"/>
    <s v="BLIN Hubert"/>
    <x v="7"/>
    <n v="1250"/>
    <n v="5000"/>
    <n v="1000"/>
    <n v="0"/>
    <n v="0"/>
    <n v="0"/>
    <n v="0"/>
    <n v="0"/>
    <n v="0"/>
    <n v="1250"/>
    <n v="5000"/>
    <n v="1000"/>
    <s v="O"/>
    <s v="N"/>
    <s v="N"/>
    <s v="O"/>
    <s v="N"/>
    <m/>
    <s v="N"/>
    <m/>
    <m/>
    <m/>
    <s v="N"/>
    <m/>
    <m/>
    <m/>
    <m/>
    <m/>
    <s v="CP"/>
    <s v="BLIN Hubert"/>
    <s v="BLIN Hubert"/>
    <s v="Route de Bains"/>
    <m/>
    <m/>
    <s v="43500"/>
    <s v="CRAPONNE SUR ARZON"/>
    <s v="43"/>
    <s v="FR"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n v="0"/>
    <m/>
    <m/>
    <n v="0"/>
    <m/>
    <m/>
    <m/>
    <m/>
    <m/>
    <m/>
    <m/>
    <m/>
    <m/>
    <m/>
    <m/>
    <m/>
    <m/>
    <m/>
    <m/>
    <x v="1"/>
  </r>
  <r>
    <m/>
    <m/>
    <x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6:N15" firstHeaderRow="0" firstDataRow="1" firstDataCol="1"/>
  <pivotFields count="120">
    <pivotField showAll="0"/>
    <pivotField showAll="0" defaultSubtotal="0"/>
    <pivotField axis="axisRow" showAll="0" defaultSubtotal="0">
      <items count="9">
        <item x="8"/>
        <item x="0"/>
        <item x="1"/>
        <item x="2"/>
        <item x="3"/>
        <item x="4"/>
        <item x="5"/>
        <item x="6"/>
        <item x="7"/>
      </items>
    </pivotField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2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Nombre de parts catégorie 1" fld="3" baseField="2" baseItem="1" numFmtId="3"/>
    <dataField name="Somme de Montant catégorie 1" fld="4" baseField="2" baseItem="1" numFmtId="4"/>
    <dataField name="Somme de Montant non libéré catégorie 1" fld="5" baseField="2" baseItem="1" numFmtId="4"/>
    <dataField name="Somme de Nombre de parts catégorie 2" fld="6" baseField="2" baseItem="1" numFmtId="3"/>
    <dataField name="Somme de Montant catégorie 2" fld="7" baseField="2" baseItem="1" numFmtId="4"/>
    <dataField name="Somme de Montant non libéré catégorie 2" fld="8" baseField="2" baseItem="1" numFmtId="4"/>
    <dataField name="Somme de Nombre de parts catégorie 3" fld="9" baseField="2" baseItem="1" numFmtId="3"/>
    <dataField name="Somme de Montant catégorie 3" fld="10" baseField="2" baseItem="1" numFmtId="4"/>
    <dataField name="Somme de Montant non libéré catégorie 3" fld="11" baseField="2" baseItem="1" numFmtId="4"/>
    <dataField name="Somme de Total nombre de parts" fld="12" baseField="2" baseItem="0" numFmtId="3"/>
    <dataField name="Somme de Total capital" fld="13" baseField="2" baseItem="0" numFmtId="4"/>
    <dataField name="Somme de Total montant non libéré" fld="14" baseField="2" baseItem="0" numFmtId="4"/>
  </dataFields>
  <formats count="14">
    <format dxfId="55">
      <pivotArea outline="0" collapsedLevelsAreSubtotals="1" fieldPosition="0"/>
    </format>
    <format dxfId="54">
      <pivotArea dataOnly="0" labelOnly="1" grandRow="1" outline="0" fieldPosition="0"/>
    </format>
    <format dxfId="53">
      <pivotArea outline="0" fieldPosition="0">
        <references count="1">
          <reference field="4294967294" count="1">
            <x v="0"/>
          </reference>
        </references>
      </pivotArea>
    </format>
    <format dxfId="52">
      <pivotArea outline="0" fieldPosition="0">
        <references count="1">
          <reference field="4294967294" count="1">
            <x v="1"/>
          </reference>
        </references>
      </pivotArea>
    </format>
    <format dxfId="51">
      <pivotArea outline="0" fieldPosition="0">
        <references count="1">
          <reference field="4294967294" count="1">
            <x v="2"/>
          </reference>
        </references>
      </pivotArea>
    </format>
    <format dxfId="50">
      <pivotArea outline="0" fieldPosition="0">
        <references count="1">
          <reference field="4294967294" count="1">
            <x v="3"/>
          </reference>
        </references>
      </pivotArea>
    </format>
    <format dxfId="49">
      <pivotArea outline="0" fieldPosition="0">
        <references count="1">
          <reference field="4294967294" count="1">
            <x v="4"/>
          </reference>
        </references>
      </pivotArea>
    </format>
    <format dxfId="48">
      <pivotArea outline="0" fieldPosition="0">
        <references count="1">
          <reference field="4294967294" count="1">
            <x v="5"/>
          </reference>
        </references>
      </pivotArea>
    </format>
    <format dxfId="47">
      <pivotArea outline="0" fieldPosition="0">
        <references count="1">
          <reference field="4294967294" count="1">
            <x v="6"/>
          </reference>
        </references>
      </pivotArea>
    </format>
    <format dxfId="46">
      <pivotArea outline="0" fieldPosition="0">
        <references count="1">
          <reference field="4294967294" count="1">
            <x v="7"/>
          </reference>
        </references>
      </pivotArea>
    </format>
    <format dxfId="45">
      <pivotArea outline="0" fieldPosition="0">
        <references count="1">
          <reference field="4294967294" count="1">
            <x v="8"/>
          </reference>
        </references>
      </pivotArea>
    </format>
    <format dxfId="44">
      <pivotArea outline="0" fieldPosition="0">
        <references count="1">
          <reference field="4294967294" count="1">
            <x v="9"/>
          </reference>
        </references>
      </pivotArea>
    </format>
    <format dxfId="43">
      <pivotArea outline="0" fieldPosition="0">
        <references count="1">
          <reference field="4294967294" count="1">
            <x v="10"/>
          </reference>
        </references>
      </pivotArea>
    </format>
    <format dxfId="42">
      <pivotArea outline="0" fieldPosition="0">
        <references count="1">
          <reference field="4294967294" count="1">
            <x v="11"/>
          </reference>
        </references>
      </pivotArea>
    </format>
  </formats>
  <pivotTableStyleInfo name="EBLA" showRowHeaders="1" showColHeaders="1" showRowStripes="0" showColStripes="0" showLastColumn="1"/>
  <filters count="1">
    <filter fld="2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fieldListSortAscending="1">
  <location ref="B6:N19" firstHeaderRow="0" firstDataRow="1" firstDataCol="1"/>
  <pivotFields count="144">
    <pivotField showAll="0"/>
    <pivotField showAll="0" defaultSubtotal="0"/>
    <pivotField axis="axisRow" showAll="0" defaultSubtotal="0">
      <items count="9">
        <item x="8"/>
        <item x="0"/>
        <item x="1"/>
        <item x="2"/>
        <item x="3"/>
        <item x="4"/>
        <item x="5"/>
        <item x="6"/>
        <item x="7"/>
      </items>
    </pivotField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4">
        <item x="2"/>
        <item x="0"/>
        <item x="1"/>
        <item t="default"/>
      </items>
    </pivotField>
  </pivotFields>
  <rowFields count="2">
    <field x="143"/>
    <field x="2"/>
  </rowFields>
  <rowItems count="13">
    <i>
      <x v="1"/>
    </i>
    <i r="1">
      <x v="1"/>
    </i>
    <i r="1">
      <x v="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Nombre de parts catégorie 1" fld="3" baseField="2" baseItem="1" numFmtId="3"/>
    <dataField name="Somme de Montant catégorie 1" fld="4" baseField="2" baseItem="1" numFmtId="4"/>
    <dataField name="Somme de Montant non libéré catégorie 1" fld="5" baseField="2" baseItem="1" numFmtId="4"/>
    <dataField name="Somme de Nombre de parts catégorie 2" fld="6" baseField="2" baseItem="1" numFmtId="3"/>
    <dataField name="Somme de Montant catégorie 2" fld="7" baseField="2" baseItem="1" numFmtId="4"/>
    <dataField name="Somme de Montant non libéré catégorie 2" fld="8" baseField="2" baseItem="1" numFmtId="4"/>
    <dataField name="Somme de Nombre de parts catégorie 3" fld="9" baseField="2" baseItem="1" numFmtId="3"/>
    <dataField name="Somme de Montant catégorie 3" fld="10" baseField="2" baseItem="1" numFmtId="4"/>
    <dataField name="Somme de Montant non libéré catégorie 3" fld="11" baseField="2" baseItem="1" numFmtId="4"/>
    <dataField name="Somme de Total nombre de parts" fld="12" baseField="2" baseItem="0" numFmtId="3"/>
    <dataField name="Somme de Total capital" fld="13" baseField="2" baseItem="0" numFmtId="4"/>
    <dataField name="Somme de Total montant non libéré" fld="14" baseField="2" baseItem="0" numFmtId="4"/>
  </dataFields>
  <formats count="14">
    <format dxfId="41">
      <pivotArea outline="0" collapsedLevelsAreSubtotals="1" fieldPosition="0"/>
    </format>
    <format dxfId="40">
      <pivotArea dataOnly="0" labelOnly="1" grandRow="1" outline="0" fieldPosition="0"/>
    </format>
    <format dxfId="39">
      <pivotArea outline="0" fieldPosition="0">
        <references count="1">
          <reference field="4294967294" count="1">
            <x v="0"/>
          </reference>
        </references>
      </pivotArea>
    </format>
    <format dxfId="38">
      <pivotArea outline="0" fieldPosition="0">
        <references count="1">
          <reference field="4294967294" count="1">
            <x v="1"/>
          </reference>
        </references>
      </pivotArea>
    </format>
    <format dxfId="37">
      <pivotArea outline="0" fieldPosition="0">
        <references count="1">
          <reference field="4294967294" count="1">
            <x v="2"/>
          </reference>
        </references>
      </pivotArea>
    </format>
    <format dxfId="36">
      <pivotArea outline="0" fieldPosition="0">
        <references count="1">
          <reference field="4294967294" count="1">
            <x v="3"/>
          </reference>
        </references>
      </pivotArea>
    </format>
    <format dxfId="35">
      <pivotArea outline="0" fieldPosition="0">
        <references count="1">
          <reference field="4294967294" count="1">
            <x v="4"/>
          </reference>
        </references>
      </pivotArea>
    </format>
    <format dxfId="34">
      <pivotArea outline="0" fieldPosition="0">
        <references count="1">
          <reference field="4294967294" count="1">
            <x v="5"/>
          </reference>
        </references>
      </pivotArea>
    </format>
    <format dxfId="33">
      <pivotArea outline="0" fieldPosition="0">
        <references count="1">
          <reference field="4294967294" count="1">
            <x v="6"/>
          </reference>
        </references>
      </pivotArea>
    </format>
    <format dxfId="32">
      <pivotArea outline="0" fieldPosition="0">
        <references count="1">
          <reference field="4294967294" count="1">
            <x v="7"/>
          </reference>
        </references>
      </pivotArea>
    </format>
    <format dxfId="31">
      <pivotArea outline="0" fieldPosition="0">
        <references count="1">
          <reference field="4294967294" count="1">
            <x v="8"/>
          </reference>
        </references>
      </pivotArea>
    </format>
    <format dxfId="30">
      <pivotArea outline="0" fieldPosition="0">
        <references count="1">
          <reference field="4294967294" count="1">
            <x v="9"/>
          </reference>
        </references>
      </pivotArea>
    </format>
    <format dxfId="29">
      <pivotArea outline="0" fieldPosition="0">
        <references count="1">
          <reference field="4294967294" count="1">
            <x v="10"/>
          </reference>
        </references>
      </pivotArea>
    </format>
    <format dxfId="28">
      <pivotArea outline="0" fieldPosition="0">
        <references count="1">
          <reference field="4294967294" count="1">
            <x v="11"/>
          </reference>
        </references>
      </pivotArea>
    </format>
  </formats>
  <pivotTableStyleInfo name="EBLA" showRowHeaders="1" showColHeaders="1" showRowStripes="0" showColStripes="0" showLastColumn="1"/>
  <filters count="1">
    <filter fld="2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showGridLines="0" tabSelected="1" zoomScaleNormal="100" workbookViewId="0"/>
  </sheetViews>
  <sheetFormatPr baseColWidth="10" defaultRowHeight="15" x14ac:dyDescent="0.25"/>
  <cols>
    <col min="1" max="1" width="3.28515625" customWidth="1" collapsed="1"/>
    <col min="2" max="2" width="28.7109375" customWidth="1" collapsed="1"/>
    <col min="3" max="14" width="16.7109375" customWidth="1" collapsed="1"/>
  </cols>
  <sheetData>
    <row r="1" spans="2:14" x14ac:dyDescent="0.25">
      <c r="M1" s="6" t="str">
        <f>CONCATENATE("Edité au : ",Donnees!F1)</f>
        <v>Edité au : 09/04/2018</v>
      </c>
    </row>
    <row r="2" spans="2:14" x14ac:dyDescent="0.25">
      <c r="B2" s="13" t="s">
        <v>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ht="15.75" thickBot="1" x14ac:dyDescent="0.3"/>
    <row r="4" spans="2:14" ht="15" customHeight="1" x14ac:dyDescent="0.25">
      <c r="B4" s="14"/>
      <c r="C4" s="11" t="str">
        <f>CONCATENATE("Nombre de parts",CHAR(10),Donnees!EP3)</f>
        <v>Nombre de parts
PSA</v>
      </c>
      <c r="D4" s="11" t="str">
        <f>CONCATENATE("Montant",CHAR(10),Donnees!EP3)</f>
        <v>Montant
PSA</v>
      </c>
      <c r="E4" s="11" t="str">
        <f>CONCATENATE("Montant non",CHAR(10),"libéré ",Donnees!EP3)</f>
        <v>Montant non
libéré PSA</v>
      </c>
      <c r="F4" s="11" t="str">
        <f>CONCATENATE("Nombre de parts",CHAR(10),Donnees!EQ3)</f>
        <v>Nombre de parts
PSE</v>
      </c>
      <c r="G4" s="11" t="str">
        <f>CONCATENATE("Montant",CHAR(10),Donnees!EQ3)</f>
        <v>Montant
PSE</v>
      </c>
      <c r="H4" s="11" t="str">
        <f>CONCATENATE("Montant non",CHAR(10),"libéré ",Donnees!EQ3)</f>
        <v>Montant non
libéré PSE</v>
      </c>
      <c r="I4" s="11" t="str">
        <f>CONCATENATE("Nombre de parts",CHAR(10),Donnees!ER3)</f>
        <v>Nombre de parts
PSAP</v>
      </c>
      <c r="J4" s="11" t="str">
        <f>CONCATENATE("Montant",CHAR(10),Donnees!ER3)</f>
        <v>Montant
PSAP</v>
      </c>
      <c r="K4" s="11" t="str">
        <f>CONCATENATE("Montant non",CHAR(10),"libéré ",Donnees!ER3)</f>
        <v>Montant non
libéré PSAP</v>
      </c>
      <c r="L4" s="11" t="s">
        <v>33</v>
      </c>
      <c r="M4" s="11" t="s">
        <v>28</v>
      </c>
      <c r="N4" s="11" t="s">
        <v>34</v>
      </c>
    </row>
    <row r="5" spans="2:14" ht="15.75" thickBot="1" x14ac:dyDescent="0.3">
      <c r="B5" s="1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14" ht="15" hidden="1" customHeight="1" x14ac:dyDescent="0.25">
      <c r="B6" s="2" t="s">
        <v>0</v>
      </c>
      <c r="C6" t="s">
        <v>10</v>
      </c>
      <c r="D6" t="s">
        <v>13</v>
      </c>
      <c r="E6" t="s">
        <v>14</v>
      </c>
      <c r="F6" t="s">
        <v>18</v>
      </c>
      <c r="G6" t="s">
        <v>19</v>
      </c>
      <c r="H6" t="s">
        <v>20</v>
      </c>
      <c r="I6" t="s">
        <v>24</v>
      </c>
      <c r="J6" t="s">
        <v>25</v>
      </c>
      <c r="K6" t="s">
        <v>26</v>
      </c>
      <c r="L6" t="s">
        <v>30</v>
      </c>
      <c r="M6" t="s">
        <v>31</v>
      </c>
      <c r="N6" t="s">
        <v>32</v>
      </c>
    </row>
    <row r="7" spans="2:14" x14ac:dyDescent="0.25">
      <c r="B7" s="10" t="s">
        <v>171</v>
      </c>
      <c r="C7" s="7">
        <v>316</v>
      </c>
      <c r="D7" s="4">
        <v>1080</v>
      </c>
      <c r="E7" s="4">
        <v>2.1199999999998909</v>
      </c>
      <c r="F7" s="7">
        <v>231</v>
      </c>
      <c r="G7" s="4">
        <v>924</v>
      </c>
      <c r="H7" s="4">
        <v>274.79000000000002</v>
      </c>
      <c r="I7" s="7">
        <v>275</v>
      </c>
      <c r="J7" s="4">
        <v>1100</v>
      </c>
      <c r="K7" s="4">
        <v>0</v>
      </c>
      <c r="L7" s="7">
        <v>822</v>
      </c>
      <c r="M7" s="4">
        <v>3104</v>
      </c>
      <c r="N7" s="4">
        <v>276.90999999999985</v>
      </c>
    </row>
    <row r="8" spans="2:14" x14ac:dyDescent="0.25">
      <c r="B8" s="10" t="s">
        <v>199</v>
      </c>
      <c r="C8" s="7">
        <v>1355</v>
      </c>
      <c r="D8" s="4">
        <v>8075</v>
      </c>
      <c r="E8" s="4">
        <v>1115</v>
      </c>
      <c r="F8" s="7">
        <v>1355</v>
      </c>
      <c r="G8" s="4">
        <v>5420</v>
      </c>
      <c r="H8" s="4">
        <v>-10</v>
      </c>
      <c r="I8" s="7">
        <v>25</v>
      </c>
      <c r="J8" s="4">
        <v>100</v>
      </c>
      <c r="K8" s="4">
        <v>0</v>
      </c>
      <c r="L8" s="7">
        <v>2735</v>
      </c>
      <c r="M8" s="4">
        <v>13595</v>
      </c>
      <c r="N8" s="4">
        <v>1105</v>
      </c>
    </row>
    <row r="9" spans="2:14" x14ac:dyDescent="0.25">
      <c r="B9" s="10" t="s">
        <v>206</v>
      </c>
      <c r="C9" s="7">
        <v>13075</v>
      </c>
      <c r="D9" s="4">
        <v>52300</v>
      </c>
      <c r="E9" s="4">
        <v>14303.01</v>
      </c>
      <c r="F9" s="7">
        <v>1740</v>
      </c>
      <c r="G9" s="4">
        <v>7078</v>
      </c>
      <c r="H9" s="4">
        <v>-859.12</v>
      </c>
      <c r="I9" s="7">
        <v>0</v>
      </c>
      <c r="J9" s="4">
        <v>0</v>
      </c>
      <c r="K9" s="4">
        <v>0</v>
      </c>
      <c r="L9" s="7">
        <v>14815</v>
      </c>
      <c r="M9" s="4">
        <v>59378</v>
      </c>
      <c r="N9" s="4">
        <v>13443.89</v>
      </c>
    </row>
    <row r="10" spans="2:14" x14ac:dyDescent="0.25">
      <c r="B10" s="10" t="s">
        <v>240</v>
      </c>
      <c r="C10" s="7">
        <v>600</v>
      </c>
      <c r="D10" s="4">
        <v>600</v>
      </c>
      <c r="E10" s="4">
        <v>0</v>
      </c>
      <c r="F10" s="7">
        <v>0</v>
      </c>
      <c r="G10" s="4">
        <v>0</v>
      </c>
      <c r="H10" s="4">
        <v>0</v>
      </c>
      <c r="I10" s="7">
        <v>0</v>
      </c>
      <c r="J10" s="4">
        <v>0</v>
      </c>
      <c r="K10" s="4">
        <v>0</v>
      </c>
      <c r="L10" s="7">
        <v>600</v>
      </c>
      <c r="M10" s="4">
        <v>600</v>
      </c>
      <c r="N10" s="4">
        <v>0</v>
      </c>
    </row>
    <row r="11" spans="2:14" x14ac:dyDescent="0.25">
      <c r="B11" s="10" t="s">
        <v>249</v>
      </c>
      <c r="C11" s="7">
        <v>1250</v>
      </c>
      <c r="D11" s="4">
        <v>5000</v>
      </c>
      <c r="E11" s="4">
        <v>0</v>
      </c>
      <c r="F11" s="7">
        <v>0</v>
      </c>
      <c r="G11" s="4">
        <v>0</v>
      </c>
      <c r="H11" s="4">
        <v>0</v>
      </c>
      <c r="I11" s="7">
        <v>0</v>
      </c>
      <c r="J11" s="4">
        <v>0</v>
      </c>
      <c r="K11" s="4">
        <v>0</v>
      </c>
      <c r="L11" s="7">
        <v>1250</v>
      </c>
      <c r="M11" s="4">
        <v>5000</v>
      </c>
      <c r="N11" s="4">
        <v>0</v>
      </c>
    </row>
    <row r="12" spans="2:14" x14ac:dyDescent="0.25">
      <c r="B12" s="10" t="s">
        <v>260</v>
      </c>
      <c r="C12" s="7">
        <v>1275</v>
      </c>
      <c r="D12" s="4">
        <v>4900</v>
      </c>
      <c r="E12" s="4">
        <v>-1000</v>
      </c>
      <c r="F12" s="7">
        <v>1225</v>
      </c>
      <c r="G12" s="4">
        <v>4900</v>
      </c>
      <c r="H12" s="4">
        <v>0</v>
      </c>
      <c r="I12" s="7">
        <v>0</v>
      </c>
      <c r="J12" s="4">
        <v>0</v>
      </c>
      <c r="K12" s="4">
        <v>0</v>
      </c>
      <c r="L12" s="7">
        <v>2500</v>
      </c>
      <c r="M12" s="4">
        <v>9800</v>
      </c>
      <c r="N12" s="4">
        <v>-1000</v>
      </c>
    </row>
    <row r="13" spans="2:14" x14ac:dyDescent="0.25">
      <c r="B13" s="10" t="s">
        <v>267</v>
      </c>
      <c r="C13" s="7">
        <v>0</v>
      </c>
      <c r="D13" s="4">
        <v>0</v>
      </c>
      <c r="E13" s="4">
        <v>0</v>
      </c>
      <c r="F13" s="7">
        <v>0</v>
      </c>
      <c r="G13" s="4">
        <v>0</v>
      </c>
      <c r="H13" s="4">
        <v>0</v>
      </c>
      <c r="I13" s="7">
        <v>0</v>
      </c>
      <c r="J13" s="4">
        <v>0</v>
      </c>
      <c r="K13" s="4">
        <v>0</v>
      </c>
      <c r="L13" s="7">
        <v>0</v>
      </c>
      <c r="M13" s="4">
        <v>0</v>
      </c>
      <c r="N13" s="4">
        <v>0</v>
      </c>
    </row>
    <row r="14" spans="2:14" x14ac:dyDescent="0.25">
      <c r="B14" s="10" t="s">
        <v>274</v>
      </c>
      <c r="C14" s="7">
        <v>1250</v>
      </c>
      <c r="D14" s="4">
        <v>5000</v>
      </c>
      <c r="E14" s="4">
        <v>1000</v>
      </c>
      <c r="F14" s="7">
        <v>0</v>
      </c>
      <c r="G14" s="4">
        <v>0</v>
      </c>
      <c r="H14" s="4">
        <v>0</v>
      </c>
      <c r="I14" s="7">
        <v>0</v>
      </c>
      <c r="J14" s="4">
        <v>0</v>
      </c>
      <c r="K14" s="4">
        <v>0</v>
      </c>
      <c r="L14" s="7">
        <v>1250</v>
      </c>
      <c r="M14" s="4">
        <v>5000</v>
      </c>
      <c r="N14" s="4">
        <v>1000</v>
      </c>
    </row>
    <row r="15" spans="2:14" x14ac:dyDescent="0.25">
      <c r="B15" s="3" t="s">
        <v>1</v>
      </c>
      <c r="C15" s="7">
        <v>19121</v>
      </c>
      <c r="D15" s="4">
        <v>76955</v>
      </c>
      <c r="E15" s="4">
        <v>15420.130000000001</v>
      </c>
      <c r="F15" s="7">
        <v>4551</v>
      </c>
      <c r="G15" s="4">
        <v>18322</v>
      </c>
      <c r="H15" s="4">
        <v>-594.32999999999993</v>
      </c>
      <c r="I15" s="7">
        <v>300</v>
      </c>
      <c r="J15" s="4">
        <v>1200</v>
      </c>
      <c r="K15" s="4">
        <v>0</v>
      </c>
      <c r="L15" s="7">
        <v>23972</v>
      </c>
      <c r="M15" s="4">
        <v>96477</v>
      </c>
      <c r="N15" s="4">
        <v>14825.8</v>
      </c>
    </row>
  </sheetData>
  <mergeCells count="14">
    <mergeCell ref="L4:L5"/>
    <mergeCell ref="M4:M5"/>
    <mergeCell ref="N4:N5"/>
    <mergeCell ref="B2:N2"/>
    <mergeCell ref="I4:I5"/>
    <mergeCell ref="J4:J5"/>
    <mergeCell ref="K4:K5"/>
    <mergeCell ref="G4:G5"/>
    <mergeCell ref="H4:H5"/>
    <mergeCell ref="F4:F5"/>
    <mergeCell ref="B4:B5"/>
    <mergeCell ref="C4:C5"/>
    <mergeCell ref="D4:D5"/>
    <mergeCell ref="E4:E5"/>
  </mergeCells>
  <pageMargins left="0.7" right="0.7" top="0.75" bottom="0.75" header="0.3" footer="0.3"/>
  <pageSetup paperSize="9" scale="49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9"/>
  <sheetViews>
    <sheetView showGridLines="0" workbookViewId="0"/>
  </sheetViews>
  <sheetFormatPr baseColWidth="10" defaultRowHeight="15" x14ac:dyDescent="0.25"/>
  <cols>
    <col min="1" max="1" width="3.28515625" style="9" customWidth="1" collapsed="1"/>
    <col min="2" max="2" width="28.7109375" style="9" customWidth="1" collapsed="1"/>
    <col min="3" max="14" width="16.7109375" style="9" customWidth="1" collapsed="1"/>
    <col min="15" max="16384" width="11.42578125" style="9" collapsed="1"/>
  </cols>
  <sheetData>
    <row r="1" spans="2:14" x14ac:dyDescent="0.25">
      <c r="M1" s="6" t="str">
        <f>CONCATENATE("Edité au : ",Donnees!F1)</f>
        <v>Edité au : 09/04/2018</v>
      </c>
    </row>
    <row r="2" spans="2:14" x14ac:dyDescent="0.25">
      <c r="B2" s="13" t="s">
        <v>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ht="15.75" thickBot="1" x14ac:dyDescent="0.3"/>
    <row r="4" spans="2:14" ht="15" customHeight="1" x14ac:dyDescent="0.25">
      <c r="B4" s="14"/>
      <c r="C4" s="11" t="str">
        <f>CONCATENATE("Nombre de parts",CHAR(10),Donnees!EP3)</f>
        <v>Nombre de parts
PSA</v>
      </c>
      <c r="D4" s="11" t="str">
        <f>CONCATENATE("Montant",CHAR(10),Donnees!EP3)</f>
        <v>Montant
PSA</v>
      </c>
      <c r="E4" s="11" t="str">
        <f>CONCATENATE("Montant non",CHAR(10),"libéré ",Donnees!EP3)</f>
        <v>Montant non
libéré PSA</v>
      </c>
      <c r="F4" s="11" t="str">
        <f>CONCATENATE("Nombre de parts",CHAR(10),Donnees!EQ3)</f>
        <v>Nombre de parts
PSE</v>
      </c>
      <c r="G4" s="11" t="str">
        <f>CONCATENATE("Montant",CHAR(10),Donnees!EQ3)</f>
        <v>Montant
PSE</v>
      </c>
      <c r="H4" s="11" t="str">
        <f>CONCATENATE("Montant non",CHAR(10),"libéré ",Donnees!EQ3)</f>
        <v>Montant non
libéré PSE</v>
      </c>
      <c r="I4" s="11" t="str">
        <f>CONCATENATE("Nombre de parts",CHAR(10),Donnees!ER3)</f>
        <v>Nombre de parts
PSAP</v>
      </c>
      <c r="J4" s="11" t="str">
        <f>CONCATENATE("Montant",CHAR(10),Donnees!ER3)</f>
        <v>Montant
PSAP</v>
      </c>
      <c r="K4" s="11" t="str">
        <f>CONCATENATE("Montant non",CHAR(10),"libéré ",Donnees!ER3)</f>
        <v>Montant non
libéré PSAP</v>
      </c>
      <c r="L4" s="11" t="s">
        <v>33</v>
      </c>
      <c r="M4" s="11" t="s">
        <v>28</v>
      </c>
      <c r="N4" s="11" t="s">
        <v>34</v>
      </c>
    </row>
    <row r="5" spans="2:14" ht="15.75" thickBot="1" x14ac:dyDescent="0.3">
      <c r="B5" s="1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14" ht="15" hidden="1" customHeight="1" x14ac:dyDescent="0.25">
      <c r="B6" s="2" t="s">
        <v>0</v>
      </c>
      <c r="C6" t="s">
        <v>10</v>
      </c>
      <c r="D6" t="s">
        <v>13</v>
      </c>
      <c r="E6" t="s">
        <v>14</v>
      </c>
      <c r="F6" t="s">
        <v>18</v>
      </c>
      <c r="G6" t="s">
        <v>19</v>
      </c>
      <c r="H6" t="s">
        <v>20</v>
      </c>
      <c r="I6" t="s">
        <v>24</v>
      </c>
      <c r="J6" t="s">
        <v>25</v>
      </c>
      <c r="K6" t="s">
        <v>26</v>
      </c>
      <c r="L6" t="s">
        <v>30</v>
      </c>
      <c r="M6" t="s">
        <v>31</v>
      </c>
      <c r="N6" t="s">
        <v>32</v>
      </c>
    </row>
    <row r="7" spans="2:14" x14ac:dyDescent="0.25">
      <c r="B7" s="10" t="s">
        <v>190</v>
      </c>
      <c r="C7" s="7">
        <v>65</v>
      </c>
      <c r="D7" s="4">
        <v>560</v>
      </c>
      <c r="E7" s="4">
        <v>1670.75</v>
      </c>
      <c r="F7" s="7">
        <v>1637</v>
      </c>
      <c r="G7" s="4">
        <v>1336</v>
      </c>
      <c r="H7" s="4">
        <v>264.79000000000002</v>
      </c>
      <c r="I7" s="7">
        <v>50</v>
      </c>
      <c r="J7" s="4">
        <v>200</v>
      </c>
      <c r="K7" s="4">
        <v>0</v>
      </c>
      <c r="L7" s="7">
        <v>1752</v>
      </c>
      <c r="M7" s="4">
        <v>2096</v>
      </c>
      <c r="N7" s="4">
        <v>1935.54</v>
      </c>
    </row>
    <row r="8" spans="2:14" x14ac:dyDescent="0.25">
      <c r="B8" s="3" t="s">
        <v>171</v>
      </c>
      <c r="C8" s="7">
        <v>100</v>
      </c>
      <c r="D8" s="4">
        <v>400</v>
      </c>
      <c r="E8" s="4">
        <v>1218.75</v>
      </c>
      <c r="F8" s="7">
        <v>106</v>
      </c>
      <c r="G8" s="4">
        <v>424</v>
      </c>
      <c r="H8" s="4">
        <v>274.79000000000002</v>
      </c>
      <c r="I8" s="7">
        <v>25</v>
      </c>
      <c r="J8" s="4">
        <v>100</v>
      </c>
      <c r="K8" s="4">
        <v>0</v>
      </c>
      <c r="L8" s="7">
        <v>231</v>
      </c>
      <c r="M8" s="4">
        <v>924</v>
      </c>
      <c r="N8" s="4">
        <v>1493.54</v>
      </c>
    </row>
    <row r="9" spans="2:14" x14ac:dyDescent="0.25">
      <c r="B9" s="3" t="s">
        <v>199</v>
      </c>
      <c r="C9" s="7">
        <v>-35</v>
      </c>
      <c r="D9" s="4">
        <v>160</v>
      </c>
      <c r="E9" s="4">
        <v>452</v>
      </c>
      <c r="F9" s="7">
        <v>1531</v>
      </c>
      <c r="G9" s="4">
        <v>912</v>
      </c>
      <c r="H9" s="4">
        <v>-10</v>
      </c>
      <c r="I9" s="7">
        <v>25</v>
      </c>
      <c r="J9" s="4">
        <v>100</v>
      </c>
      <c r="K9" s="4">
        <v>0</v>
      </c>
      <c r="L9" s="7">
        <v>1521</v>
      </c>
      <c r="M9" s="4">
        <v>1172</v>
      </c>
      <c r="N9" s="4">
        <v>442</v>
      </c>
    </row>
    <row r="10" spans="2:14" x14ac:dyDescent="0.25">
      <c r="B10" s="10" t="s">
        <v>237</v>
      </c>
      <c r="C10" s="7">
        <v>19056</v>
      </c>
      <c r="D10" s="4">
        <v>76395</v>
      </c>
      <c r="E10" s="4">
        <v>13749.380000000001</v>
      </c>
      <c r="F10" s="7">
        <v>2914</v>
      </c>
      <c r="G10" s="4">
        <v>16986</v>
      </c>
      <c r="H10" s="4">
        <v>-859.12</v>
      </c>
      <c r="I10" s="7">
        <v>250</v>
      </c>
      <c r="J10" s="4">
        <v>1000</v>
      </c>
      <c r="K10" s="4">
        <v>0</v>
      </c>
      <c r="L10" s="7">
        <v>22220</v>
      </c>
      <c r="M10" s="4">
        <v>94381</v>
      </c>
      <c r="N10" s="4">
        <v>12890.259999999998</v>
      </c>
    </row>
    <row r="11" spans="2:14" x14ac:dyDescent="0.25">
      <c r="B11" s="3" t="s">
        <v>171</v>
      </c>
      <c r="C11" s="7">
        <v>216</v>
      </c>
      <c r="D11" s="4">
        <v>680</v>
      </c>
      <c r="E11" s="4">
        <v>-1216.6300000000001</v>
      </c>
      <c r="F11" s="7">
        <v>125</v>
      </c>
      <c r="G11" s="4">
        <v>500</v>
      </c>
      <c r="H11" s="4">
        <v>0</v>
      </c>
      <c r="I11" s="7">
        <v>250</v>
      </c>
      <c r="J11" s="4">
        <v>1000</v>
      </c>
      <c r="K11" s="4">
        <v>0</v>
      </c>
      <c r="L11" s="7">
        <v>591</v>
      </c>
      <c r="M11" s="4">
        <v>2180</v>
      </c>
      <c r="N11" s="4">
        <v>-1216.6300000000001</v>
      </c>
    </row>
    <row r="12" spans="2:14" x14ac:dyDescent="0.25">
      <c r="B12" s="3" t="s">
        <v>199</v>
      </c>
      <c r="C12" s="7">
        <v>1390</v>
      </c>
      <c r="D12" s="4">
        <v>7915</v>
      </c>
      <c r="E12" s="4">
        <v>663</v>
      </c>
      <c r="F12" s="7">
        <v>-176</v>
      </c>
      <c r="G12" s="4">
        <v>4508</v>
      </c>
      <c r="H12" s="4">
        <v>0</v>
      </c>
      <c r="I12" s="7">
        <v>0</v>
      </c>
      <c r="J12" s="4">
        <v>0</v>
      </c>
      <c r="K12" s="4">
        <v>0</v>
      </c>
      <c r="L12" s="7">
        <v>1214</v>
      </c>
      <c r="M12" s="4">
        <v>12423</v>
      </c>
      <c r="N12" s="4">
        <v>663</v>
      </c>
    </row>
    <row r="13" spans="2:14" x14ac:dyDescent="0.25">
      <c r="B13" s="3" t="s">
        <v>206</v>
      </c>
      <c r="C13" s="7">
        <v>13075</v>
      </c>
      <c r="D13" s="4">
        <v>52300</v>
      </c>
      <c r="E13" s="4">
        <v>14303.01</v>
      </c>
      <c r="F13" s="7">
        <v>1740</v>
      </c>
      <c r="G13" s="4">
        <v>7078</v>
      </c>
      <c r="H13" s="4">
        <v>-859.12</v>
      </c>
      <c r="I13" s="7">
        <v>0</v>
      </c>
      <c r="J13" s="4">
        <v>0</v>
      </c>
      <c r="K13" s="4">
        <v>0</v>
      </c>
      <c r="L13" s="7">
        <v>14815</v>
      </c>
      <c r="M13" s="4">
        <v>59378</v>
      </c>
      <c r="N13" s="4">
        <v>13443.89</v>
      </c>
    </row>
    <row r="14" spans="2:14" x14ac:dyDescent="0.25">
      <c r="B14" s="3" t="s">
        <v>240</v>
      </c>
      <c r="C14" s="7">
        <v>600</v>
      </c>
      <c r="D14" s="4">
        <v>600</v>
      </c>
      <c r="E14" s="4">
        <v>0</v>
      </c>
      <c r="F14" s="7">
        <v>0</v>
      </c>
      <c r="G14" s="4">
        <v>0</v>
      </c>
      <c r="H14" s="4">
        <v>0</v>
      </c>
      <c r="I14" s="7">
        <v>0</v>
      </c>
      <c r="J14" s="4">
        <v>0</v>
      </c>
      <c r="K14" s="4">
        <v>0</v>
      </c>
      <c r="L14" s="7">
        <v>600</v>
      </c>
      <c r="M14" s="4">
        <v>600</v>
      </c>
      <c r="N14" s="4">
        <v>0</v>
      </c>
    </row>
    <row r="15" spans="2:14" x14ac:dyDescent="0.25">
      <c r="B15" s="3" t="s">
        <v>249</v>
      </c>
      <c r="C15" s="7">
        <v>1250</v>
      </c>
      <c r="D15" s="4">
        <v>5000</v>
      </c>
      <c r="E15" s="4">
        <v>0</v>
      </c>
      <c r="F15" s="7">
        <v>0</v>
      </c>
      <c r="G15" s="4">
        <v>0</v>
      </c>
      <c r="H15" s="4">
        <v>0</v>
      </c>
      <c r="I15" s="7">
        <v>0</v>
      </c>
      <c r="J15" s="4">
        <v>0</v>
      </c>
      <c r="K15" s="4">
        <v>0</v>
      </c>
      <c r="L15" s="7">
        <v>1250</v>
      </c>
      <c r="M15" s="4">
        <v>5000</v>
      </c>
      <c r="N15" s="4">
        <v>0</v>
      </c>
    </row>
    <row r="16" spans="2:14" x14ac:dyDescent="0.25">
      <c r="B16" s="3" t="s">
        <v>260</v>
      </c>
      <c r="C16" s="7">
        <v>1275</v>
      </c>
      <c r="D16" s="4">
        <v>4900</v>
      </c>
      <c r="E16" s="4">
        <v>-1000</v>
      </c>
      <c r="F16" s="7">
        <v>1225</v>
      </c>
      <c r="G16" s="4">
        <v>4900</v>
      </c>
      <c r="H16" s="4">
        <v>0</v>
      </c>
      <c r="I16" s="7">
        <v>0</v>
      </c>
      <c r="J16" s="4">
        <v>0</v>
      </c>
      <c r="K16" s="4">
        <v>0</v>
      </c>
      <c r="L16" s="7">
        <v>2500</v>
      </c>
      <c r="M16" s="4">
        <v>9800</v>
      </c>
      <c r="N16" s="4">
        <v>-1000</v>
      </c>
    </row>
    <row r="17" spans="2:14" x14ac:dyDescent="0.25">
      <c r="B17" s="3" t="s">
        <v>267</v>
      </c>
      <c r="C17" s="7">
        <v>0</v>
      </c>
      <c r="D17" s="4">
        <v>0</v>
      </c>
      <c r="E17" s="4">
        <v>0</v>
      </c>
      <c r="F17" s="7">
        <v>0</v>
      </c>
      <c r="G17" s="4">
        <v>0</v>
      </c>
      <c r="H17" s="4">
        <v>0</v>
      </c>
      <c r="I17" s="7">
        <v>0</v>
      </c>
      <c r="J17" s="4">
        <v>0</v>
      </c>
      <c r="K17" s="4">
        <v>0</v>
      </c>
      <c r="L17" s="7">
        <v>0</v>
      </c>
      <c r="M17" s="4">
        <v>0</v>
      </c>
      <c r="N17" s="4">
        <v>0</v>
      </c>
    </row>
    <row r="18" spans="2:14" x14ac:dyDescent="0.25">
      <c r="B18" s="3" t="s">
        <v>274</v>
      </c>
      <c r="C18" s="7">
        <v>1250</v>
      </c>
      <c r="D18" s="4">
        <v>5000</v>
      </c>
      <c r="E18" s="4">
        <v>1000</v>
      </c>
      <c r="F18" s="7">
        <v>0</v>
      </c>
      <c r="G18" s="4">
        <v>0</v>
      </c>
      <c r="H18" s="4">
        <v>0</v>
      </c>
      <c r="I18" s="7">
        <v>0</v>
      </c>
      <c r="J18" s="4">
        <v>0</v>
      </c>
      <c r="K18" s="4">
        <v>0</v>
      </c>
      <c r="L18" s="7">
        <v>1250</v>
      </c>
      <c r="M18" s="4">
        <v>5000</v>
      </c>
      <c r="N18" s="4">
        <v>1000</v>
      </c>
    </row>
    <row r="19" spans="2:14" x14ac:dyDescent="0.25">
      <c r="B19" s="3" t="s">
        <v>1</v>
      </c>
      <c r="C19" s="7">
        <v>19121</v>
      </c>
      <c r="D19" s="4">
        <v>76955</v>
      </c>
      <c r="E19" s="4">
        <v>15420.130000000001</v>
      </c>
      <c r="F19" s="7">
        <v>4551</v>
      </c>
      <c r="G19" s="4">
        <v>18322</v>
      </c>
      <c r="H19" s="4">
        <v>-594.32999999999993</v>
      </c>
      <c r="I19" s="7">
        <v>300</v>
      </c>
      <c r="J19" s="4">
        <v>1200</v>
      </c>
      <c r="K19" s="4">
        <v>0</v>
      </c>
      <c r="L19" s="7">
        <v>23972</v>
      </c>
      <c r="M19" s="4">
        <v>96477</v>
      </c>
      <c r="N19" s="4">
        <v>14825.8</v>
      </c>
    </row>
  </sheetData>
  <mergeCells count="14">
    <mergeCell ref="K4:K5"/>
    <mergeCell ref="L4:L5"/>
    <mergeCell ref="M4:M5"/>
    <mergeCell ref="N4:N5"/>
    <mergeCell ref="B2:N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37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12"/>
  <sheetViews>
    <sheetView zoomScaleNormal="100" workbookViewId="0"/>
  </sheetViews>
  <sheetFormatPr baseColWidth="10" defaultRowHeight="15" x14ac:dyDescent="0.25"/>
  <cols>
    <col min="1" max="1" width="13.5703125" style="1" bestFit="1" customWidth="1" collapsed="1"/>
    <col min="2" max="2" width="13" style="1" bestFit="1" customWidth="1" collapsed="1"/>
    <col min="3" max="3" width="29.140625" style="1" bestFit="1" customWidth="1" collapsed="1"/>
    <col min="4" max="4" width="26.42578125" style="1" bestFit="1" customWidth="1" collapsed="1"/>
    <col min="5" max="5" width="19.140625" style="1" bestFit="1" customWidth="1" collapsed="1"/>
    <col min="6" max="6" width="28.7109375" style="1" bestFit="1" customWidth="1" collapsed="1"/>
    <col min="7" max="7" width="26.42578125" style="5" bestFit="1" customWidth="1" collapsed="1"/>
    <col min="8" max="8" width="18.85546875" style="5" bestFit="1" customWidth="1" collapsed="1"/>
    <col min="9" max="9" width="28.7109375" style="5" bestFit="1" customWidth="1" collapsed="1"/>
    <col min="10" max="10" width="26.42578125" style="5" bestFit="1" customWidth="1" collapsed="1"/>
    <col min="11" max="11" width="18.85546875" style="5" bestFit="1" customWidth="1" collapsed="1"/>
    <col min="12" max="12" width="28.7109375" style="5" bestFit="1" customWidth="1" collapsed="1"/>
    <col min="13" max="13" width="20.5703125" style="5" bestFit="1" customWidth="1" collapsed="1"/>
    <col min="14" max="14" width="11.7109375" style="5" bestFit="1" customWidth="1" collapsed="1"/>
    <col min="15" max="15" width="23.28515625" style="5" bestFit="1" customWidth="1" collapsed="1"/>
    <col min="16" max="16" width="16.140625" style="5" bestFit="1" customWidth="1" collapsed="1"/>
    <col min="17" max="17" width="31.85546875" style="5" bestFit="1" customWidth="1" collapsed="1"/>
    <col min="18" max="18" width="33.85546875" style="5" bestFit="1" customWidth="1" collapsed="1"/>
    <col min="19" max="19" width="15.28515625" style="5" bestFit="1" customWidth="1" collapsed="1"/>
    <col min="20" max="20" width="43.85546875" style="5" bestFit="1" customWidth="1" collapsed="1"/>
    <col min="21" max="21" width="30.140625" style="5" bestFit="1" customWidth="1" collapsed="1"/>
    <col min="22" max="22" width="8.140625" style="5" bestFit="1" customWidth="1" collapsed="1"/>
    <col min="23" max="23" width="18.7109375" style="5" bestFit="1" customWidth="1" collapsed="1"/>
    <col min="24" max="24" width="31.140625" style="5" bestFit="1" customWidth="1" collapsed="1"/>
    <col min="25" max="25" width="46.7109375" style="5" bestFit="1" customWidth="1" collapsed="1"/>
    <col min="26" max="26" width="16.42578125" style="5" bestFit="1" customWidth="1" collapsed="1"/>
    <col min="27" max="27" width="31.7109375" style="5" bestFit="1" customWidth="1" collapsed="1"/>
    <col min="28" max="28" width="38.5703125" style="5" bestFit="1" customWidth="1" collapsed="1"/>
    <col min="29" max="29" width="36" style="5" bestFit="1" customWidth="1" collapsed="1"/>
    <col min="30" max="30" width="32.5703125" style="5" bestFit="1" customWidth="1" collapsed="1"/>
    <col min="31" max="31" width="29.7109375" style="5" bestFit="1" customWidth="1" collapsed="1"/>
    <col min="32" max="32" width="15.28515625" style="8" bestFit="1" customWidth="1" collapsed="1"/>
    <col min="33" max="33" width="13" style="5" bestFit="1" customWidth="1" collapsed="1"/>
    <col min="34" max="34" width="11.140625" style="5" bestFit="1" customWidth="1" collapsed="1"/>
    <col min="35" max="35" width="22" style="5" bestFit="1" customWidth="1" collapsed="1"/>
    <col min="36" max="36" width="22.7109375" style="1" bestFit="1" customWidth="1" collapsed="1"/>
    <col min="37" max="37" width="22.28515625" style="1" bestFit="1" customWidth="1" collapsed="1"/>
    <col min="38" max="38" width="11.42578125" style="1" bestFit="1" customWidth="1" collapsed="1"/>
    <col min="39" max="39" width="13.28515625" style="1" customWidth="1" collapsed="1"/>
    <col min="40" max="40" width="12.85546875" style="1" bestFit="1" customWidth="1" collapsed="1"/>
    <col min="41" max="41" width="7.85546875" style="1" customWidth="1" collapsed="1"/>
    <col min="42" max="42" width="12.85546875" style="1" bestFit="1" customWidth="1" collapsed="1"/>
    <col min="43" max="43" width="14.5703125" style="1" customWidth="1" collapsed="1"/>
    <col min="44" max="44" width="20.140625" style="1" bestFit="1" customWidth="1" collapsed="1"/>
    <col min="45" max="47" width="21.7109375" style="1" bestFit="1" customWidth="1" collapsed="1"/>
    <col min="48" max="48" width="21.7109375" style="8" bestFit="1" customWidth="1" collapsed="1"/>
    <col min="49" max="49" width="24.5703125" style="1" bestFit="1" customWidth="1" collapsed="1"/>
    <col min="50" max="50" width="19.85546875" style="1" bestFit="1" customWidth="1" collapsed="1"/>
    <col min="51" max="51" width="30.28515625" style="5" bestFit="1" customWidth="1" collapsed="1"/>
    <col min="52" max="53" width="28" style="1" bestFit="1" customWidth="1" collapsed="1"/>
    <col min="54" max="54" width="22.85546875" style="1" bestFit="1" customWidth="1" collapsed="1"/>
    <col min="55" max="55" width="32" style="1" bestFit="1" customWidth="1" collapsed="1"/>
    <col min="56" max="56" width="37.7109375" style="1" bestFit="1" customWidth="1" collapsed="1"/>
    <col min="57" max="58" width="37.28515625" style="1" bestFit="1" customWidth="1" collapsed="1"/>
    <col min="59" max="59" width="26.42578125" style="1" bestFit="1" customWidth="1" collapsed="1"/>
    <col min="60" max="60" width="19.85546875" style="1" bestFit="1" customWidth="1" collapsed="1"/>
    <col min="61" max="62" width="19.7109375" style="1" bestFit="1" customWidth="1" collapsed="1"/>
    <col min="63" max="63" width="35.140625" style="1" bestFit="1" customWidth="1" collapsed="1"/>
    <col min="64" max="64" width="35.140625" style="8" bestFit="1" customWidth="1" collapsed="1"/>
    <col min="65" max="65" width="25.42578125" style="8" bestFit="1" customWidth="1" collapsed="1"/>
    <col min="66" max="66" width="19.7109375" style="8" bestFit="1" customWidth="1" collapsed="1"/>
    <col min="67" max="67" width="18.7109375" style="8" bestFit="1" customWidth="1" collapsed="1"/>
    <col min="68" max="68" width="24.5703125" style="1" bestFit="1" customWidth="1" collapsed="1"/>
    <col min="69" max="69" width="19.85546875" style="1" bestFit="1" customWidth="1" collapsed="1"/>
    <col min="70" max="70" width="30.28515625" style="5" bestFit="1" customWidth="1" collapsed="1"/>
    <col min="71" max="71" width="42" style="1" bestFit="1" customWidth="1" collapsed="1"/>
    <col min="72" max="72" width="28" style="1" bestFit="1" customWidth="1" collapsed="1"/>
    <col min="73" max="73" width="22.85546875" style="1" bestFit="1" customWidth="1" collapsed="1"/>
    <col min="74" max="74" width="32" style="1" bestFit="1" customWidth="1" collapsed="1"/>
    <col min="75" max="75" width="37.7109375" style="1" bestFit="1" customWidth="1" collapsed="1"/>
    <col min="76" max="77" width="37.28515625" style="1" bestFit="1" customWidth="1" collapsed="1"/>
    <col min="78" max="78" width="26.42578125" style="1" bestFit="1" customWidth="1" collapsed="1"/>
    <col min="79" max="79" width="19.85546875" style="1" bestFit="1" customWidth="1" collapsed="1"/>
    <col min="80" max="80" width="27.85546875" style="1" bestFit="1" customWidth="1" collapsed="1"/>
    <col min="81" max="81" width="19.7109375" style="1" bestFit="1" customWidth="1" collapsed="1"/>
    <col min="82" max="82" width="35.42578125" style="1" bestFit="1" customWidth="1" collapsed="1"/>
    <col min="83" max="83" width="35.140625" style="8" bestFit="1" customWidth="1" collapsed="1"/>
    <col min="84" max="84" width="25.42578125" style="8" bestFit="1" customWidth="1" collapsed="1"/>
    <col min="85" max="85" width="19.7109375" style="8" bestFit="1" customWidth="1" collapsed="1"/>
    <col min="86" max="86" width="18.7109375" style="8" bestFit="1" customWidth="1" collapsed="1"/>
    <col min="87" max="87" width="24.5703125" style="1" bestFit="1" customWidth="1" collapsed="1"/>
    <col min="88" max="88" width="19.85546875" style="1" bestFit="1" customWidth="1" collapsed="1"/>
    <col min="89" max="89" width="30.28515625" style="5" bestFit="1" customWidth="1" collapsed="1"/>
    <col min="90" max="90" width="42" style="1" bestFit="1" customWidth="1" collapsed="1"/>
    <col min="91" max="91" width="28" style="1" bestFit="1" customWidth="1" collapsed="1"/>
    <col min="92" max="92" width="22.85546875" style="1" bestFit="1" customWidth="1" collapsed="1"/>
    <col min="93" max="93" width="32" style="1" bestFit="1" customWidth="1" collapsed="1"/>
    <col min="94" max="94" width="37" style="1" bestFit="1" customWidth="1" collapsed="1"/>
    <col min="95" max="95" width="37.7109375" style="1" bestFit="1" customWidth="1" collapsed="1"/>
    <col min="96" max="96" width="37.28515625" style="1" bestFit="1" customWidth="1" collapsed="1"/>
    <col min="97" max="97" width="26.42578125" style="1" bestFit="1" customWidth="1" collapsed="1"/>
    <col min="98" max="98" width="19.85546875" style="1" bestFit="1" customWidth="1" collapsed="1"/>
    <col min="99" max="99" width="27.85546875" style="1" bestFit="1" customWidth="1" collapsed="1"/>
    <col min="100" max="100" width="19.7109375" style="1" bestFit="1" customWidth="1" collapsed="1"/>
    <col min="101" max="101" width="35.42578125" style="1" bestFit="1" customWidth="1" collapsed="1"/>
    <col min="102" max="102" width="35.140625" style="8" bestFit="1" customWidth="1" collapsed="1"/>
    <col min="103" max="103" width="25.42578125" style="8" bestFit="1" customWidth="1" collapsed="1"/>
    <col min="104" max="104" width="19.7109375" style="8" bestFit="1" customWidth="1" collapsed="1"/>
    <col min="105" max="105" width="19.140625" style="8" bestFit="1" customWidth="1" collapsed="1"/>
    <col min="106" max="106" width="24.5703125" style="1" bestFit="1" customWidth="1" collapsed="1"/>
    <col min="107" max="107" width="19.85546875" style="1" bestFit="1" customWidth="1" collapsed="1"/>
    <col min="108" max="108" width="30.28515625" style="5" bestFit="1" customWidth="1" collapsed="1"/>
    <col min="109" max="109" width="42" style="1" bestFit="1" customWidth="1" collapsed="1"/>
    <col min="110" max="110" width="28" style="1" bestFit="1" customWidth="1" collapsed="1"/>
    <col min="111" max="111" width="22.85546875" style="1" bestFit="1" customWidth="1" collapsed="1"/>
    <col min="112" max="112" width="32" style="1" bestFit="1" customWidth="1" collapsed="1"/>
    <col min="113" max="113" width="37" style="1" bestFit="1" customWidth="1" collapsed="1"/>
    <col min="114" max="114" width="37.7109375" style="1" bestFit="1" customWidth="1" collapsed="1"/>
    <col min="115" max="115" width="37.28515625" style="1" bestFit="1" customWidth="1" collapsed="1"/>
    <col min="116" max="116" width="26.42578125" style="1" bestFit="1" customWidth="1" collapsed="1"/>
    <col min="117" max="117" width="19.85546875" style="1" bestFit="1" customWidth="1" collapsed="1"/>
    <col min="118" max="118" width="27.85546875" style="1" bestFit="1" customWidth="1" collapsed="1"/>
    <col min="119" max="119" width="19.7109375" style="1" bestFit="1" customWidth="1" collapsed="1"/>
    <col min="120" max="121" width="35.140625" style="1" bestFit="1" customWidth="1" collapsed="1"/>
    <col min="122" max="122" width="25.42578125" style="1" bestFit="1" customWidth="1" collapsed="1"/>
    <col min="123" max="123" width="19.7109375" style="1" bestFit="1" customWidth="1" collapsed="1"/>
    <col min="124" max="124" width="18.7109375" style="1" bestFit="1" customWidth="1" collapsed="1"/>
    <col min="125" max="125" width="24.5703125" style="1" bestFit="1" customWidth="1" collapsed="1"/>
    <col min="126" max="126" width="19.85546875" style="1" bestFit="1" customWidth="1" collapsed="1"/>
    <col min="127" max="127" width="30.28515625" style="1" bestFit="1" customWidth="1" collapsed="1"/>
    <col min="128" max="128" width="42" style="1" bestFit="1" customWidth="1" collapsed="1"/>
    <col min="129" max="129" width="28" style="1" bestFit="1" customWidth="1" collapsed="1"/>
    <col min="130" max="130" width="22.85546875" style="1" bestFit="1" customWidth="1" collapsed="1"/>
    <col min="131" max="131" width="32" style="1" bestFit="1" customWidth="1" collapsed="1"/>
    <col min="132" max="132" width="37" style="1" bestFit="1" customWidth="1" collapsed="1"/>
    <col min="133" max="133" width="37.7109375" style="1" bestFit="1" customWidth="1" collapsed="1"/>
    <col min="134" max="134" width="37.28515625" style="1" bestFit="1" customWidth="1" collapsed="1"/>
    <col min="135" max="135" width="26.42578125" style="1" bestFit="1" customWidth="1" collapsed="1"/>
    <col min="136" max="136" width="19.85546875" style="1" bestFit="1" customWidth="1" collapsed="1"/>
    <col min="137" max="137" width="27.85546875" style="1" bestFit="1" customWidth="1" collapsed="1"/>
    <col min="138" max="138" width="19.7109375" style="1" bestFit="1" customWidth="1" collapsed="1"/>
    <col min="139" max="139" width="35.42578125" style="1" bestFit="1" customWidth="1" collapsed="1"/>
    <col min="140" max="140" width="35.140625" style="1" bestFit="1" customWidth="1" collapsed="1"/>
    <col min="141" max="141" width="25.42578125" style="1" bestFit="1" customWidth="1" collapsed="1"/>
    <col min="142" max="142" width="19.7109375" style="1" bestFit="1" customWidth="1" collapsed="1"/>
    <col min="143" max="143" width="18.7109375" style="1" bestFit="1" customWidth="1" collapsed="1"/>
    <col min="144" max="144" width="18.7109375" style="1" customWidth="1" collapsed="1"/>
    <col min="145" max="145" width="18.7109375" customWidth="1"/>
    <col min="146" max="146" width="12" style="1" hidden="1" customWidth="1" collapsed="1"/>
    <col min="147" max="147" width="16.140625" style="1" hidden="1" customWidth="1" collapsed="1"/>
    <col min="148" max="148" width="13.42578125" style="1" hidden="1" customWidth="1" collapsed="1"/>
    <col min="149" max="149" width="13.28515625" style="1" hidden="1" customWidth="1" collapsed="1"/>
    <col min="150" max="150" width="17.5703125" style="1" hidden="1" customWidth="1" collapsed="1"/>
    <col min="151" max="151" width="31.42578125" style="1" hidden="1" customWidth="1" collapsed="1"/>
    <col min="152" max="16384" width="11.42578125" style="1" collapsed="1"/>
  </cols>
  <sheetData>
    <row r="1" spans="1:152" x14ac:dyDescent="0.25">
      <c r="A1" s="1" t="s">
        <v>3</v>
      </c>
      <c r="B1" s="1" t="str">
        <f>ES3</f>
        <v>390786</v>
      </c>
      <c r="C1" s="1" t="s">
        <v>4</v>
      </c>
      <c r="D1" s="1" t="str">
        <f>ET3</f>
        <v>PR</v>
      </c>
      <c r="E1" s="1" t="s">
        <v>5</v>
      </c>
      <c r="F1" s="1" t="str">
        <f>EU3</f>
        <v>09/04/2018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G1" s="1"/>
      <c r="AH1" s="1"/>
    </row>
    <row r="2" spans="1:152" x14ac:dyDescent="0.25">
      <c r="A2" s="1" t="s">
        <v>2</v>
      </c>
      <c r="B2" s="1" t="s">
        <v>6</v>
      </c>
      <c r="C2" s="1" t="s">
        <v>7</v>
      </c>
      <c r="D2" s="1" t="s">
        <v>9</v>
      </c>
      <c r="E2" s="1" t="s">
        <v>11</v>
      </c>
      <c r="F2" s="1" t="s">
        <v>12</v>
      </c>
      <c r="G2" s="1" t="s">
        <v>15</v>
      </c>
      <c r="H2" s="1" t="s">
        <v>16</v>
      </c>
      <c r="I2" s="1" t="s">
        <v>17</v>
      </c>
      <c r="J2" s="1" t="s">
        <v>21</v>
      </c>
      <c r="K2" s="1" t="s">
        <v>22</v>
      </c>
      <c r="L2" s="1" t="s">
        <v>23</v>
      </c>
      <c r="M2" s="1" t="s">
        <v>27</v>
      </c>
      <c r="N2" s="1" t="s">
        <v>28</v>
      </c>
      <c r="O2" s="1" t="s">
        <v>29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 t="s">
        <v>40</v>
      </c>
      <c r="V2" s="1" t="s">
        <v>41</v>
      </c>
      <c r="W2" s="1" t="s">
        <v>42</v>
      </c>
      <c r="X2" s="1" t="s">
        <v>43</v>
      </c>
      <c r="Y2" s="1" t="s">
        <v>44</v>
      </c>
      <c r="Z2" s="1" t="s">
        <v>45</v>
      </c>
      <c r="AA2" s="1" t="s">
        <v>46</v>
      </c>
      <c r="AB2" s="1" t="s">
        <v>47</v>
      </c>
      <c r="AC2" s="1" t="s">
        <v>48</v>
      </c>
      <c r="AD2" s="1" t="s">
        <v>49</v>
      </c>
      <c r="AE2" s="1" t="s">
        <v>50</v>
      </c>
      <c r="AF2" s="8" t="s">
        <v>131</v>
      </c>
      <c r="AG2" s="5" t="s">
        <v>6</v>
      </c>
      <c r="AH2" s="5" t="s">
        <v>132</v>
      </c>
      <c r="AI2" s="5" t="s">
        <v>133</v>
      </c>
      <c r="AJ2" s="5" t="s">
        <v>134</v>
      </c>
      <c r="AK2" s="5" t="s">
        <v>135</v>
      </c>
      <c r="AL2" s="5" t="s">
        <v>136</v>
      </c>
      <c r="AM2" s="5" t="s">
        <v>137</v>
      </c>
      <c r="AN2" s="5" t="s">
        <v>140</v>
      </c>
      <c r="AO2" s="5" t="s">
        <v>141</v>
      </c>
      <c r="AP2" s="5" t="s">
        <v>138</v>
      </c>
      <c r="AQ2" s="5" t="s">
        <v>139</v>
      </c>
      <c r="AR2" s="5" t="s">
        <v>142</v>
      </c>
      <c r="AS2" s="1" t="s">
        <v>143</v>
      </c>
      <c r="AT2" s="5" t="s">
        <v>144</v>
      </c>
      <c r="AU2" s="5" t="s">
        <v>145</v>
      </c>
      <c r="AV2" s="8" t="s">
        <v>146</v>
      </c>
      <c r="AW2" s="8" t="s">
        <v>51</v>
      </c>
      <c r="AX2" t="s">
        <v>52</v>
      </c>
      <c r="AY2" t="s">
        <v>53</v>
      </c>
      <c r="AZ2" s="5" t="s">
        <v>54</v>
      </c>
      <c r="BA2" t="s">
        <v>55</v>
      </c>
      <c r="BB2" t="s">
        <v>56</v>
      </c>
      <c r="BC2" t="s">
        <v>57</v>
      </c>
      <c r="BD2" t="s">
        <v>58</v>
      </c>
      <c r="BE2" t="s">
        <v>59</v>
      </c>
      <c r="BF2" t="s">
        <v>60</v>
      </c>
      <c r="BG2" t="s">
        <v>61</v>
      </c>
      <c r="BH2" t="s">
        <v>62</v>
      </c>
      <c r="BI2" t="s">
        <v>63</v>
      </c>
      <c r="BJ2" t="s">
        <v>64</v>
      </c>
      <c r="BK2" t="s">
        <v>65</v>
      </c>
      <c r="BL2" t="s">
        <v>66</v>
      </c>
      <c r="BM2" t="s">
        <v>153</v>
      </c>
      <c r="BN2" t="s">
        <v>154</v>
      </c>
      <c r="BO2" t="s">
        <v>155</v>
      </c>
      <c r="BP2" s="8" t="s">
        <v>67</v>
      </c>
      <c r="BQ2" t="s">
        <v>68</v>
      </c>
      <c r="BR2" t="s">
        <v>69</v>
      </c>
      <c r="BS2" s="5" t="s">
        <v>70</v>
      </c>
      <c r="BT2" t="s">
        <v>71</v>
      </c>
      <c r="BU2" t="s">
        <v>72</v>
      </c>
      <c r="BV2" t="s">
        <v>73</v>
      </c>
      <c r="BW2" t="s">
        <v>74</v>
      </c>
      <c r="BX2" t="s">
        <v>75</v>
      </c>
      <c r="BY2" t="s">
        <v>76</v>
      </c>
      <c r="BZ2" t="s">
        <v>77</v>
      </c>
      <c r="CA2" t="s">
        <v>78</v>
      </c>
      <c r="CB2" t="s">
        <v>79</v>
      </c>
      <c r="CC2" t="s">
        <v>80</v>
      </c>
      <c r="CD2" t="s">
        <v>81</v>
      </c>
      <c r="CE2" t="s">
        <v>82</v>
      </c>
      <c r="CF2" t="s">
        <v>156</v>
      </c>
      <c r="CG2" t="s">
        <v>157</v>
      </c>
      <c r="CH2" t="s">
        <v>158</v>
      </c>
      <c r="CI2" s="8" t="s">
        <v>83</v>
      </c>
      <c r="CJ2" t="s">
        <v>84</v>
      </c>
      <c r="CK2" t="s">
        <v>85</v>
      </c>
      <c r="CL2" s="5" t="s">
        <v>86</v>
      </c>
      <c r="CM2" t="s">
        <v>87</v>
      </c>
      <c r="CN2" t="s">
        <v>88</v>
      </c>
      <c r="CO2" t="s">
        <v>89</v>
      </c>
      <c r="CP2" t="s">
        <v>90</v>
      </c>
      <c r="CQ2" t="s">
        <v>91</v>
      </c>
      <c r="CR2" t="s">
        <v>92</v>
      </c>
      <c r="CS2" t="s">
        <v>93</v>
      </c>
      <c r="CT2" t="s">
        <v>94</v>
      </c>
      <c r="CU2" t="s">
        <v>95</v>
      </c>
      <c r="CV2" t="s">
        <v>96</v>
      </c>
      <c r="CW2" t="s">
        <v>97</v>
      </c>
      <c r="CX2" t="s">
        <v>98</v>
      </c>
      <c r="CY2" t="s">
        <v>159</v>
      </c>
      <c r="CZ2" t="s">
        <v>160</v>
      </c>
      <c r="DA2" t="s">
        <v>161</v>
      </c>
      <c r="DB2" s="8" t="s">
        <v>99</v>
      </c>
      <c r="DC2" t="s">
        <v>100</v>
      </c>
      <c r="DD2" t="s">
        <v>101</v>
      </c>
      <c r="DE2" s="5" t="s">
        <v>102</v>
      </c>
      <c r="DF2" t="s">
        <v>103</v>
      </c>
      <c r="DG2" t="s">
        <v>104</v>
      </c>
      <c r="DH2" t="s">
        <v>105</v>
      </c>
      <c r="DI2" t="s">
        <v>106</v>
      </c>
      <c r="DJ2" t="s">
        <v>107</v>
      </c>
      <c r="DK2" t="s">
        <v>108</v>
      </c>
      <c r="DL2" t="s">
        <v>109</v>
      </c>
      <c r="DM2" t="s">
        <v>110</v>
      </c>
      <c r="DN2" t="s">
        <v>111</v>
      </c>
      <c r="DO2" t="s">
        <v>112</v>
      </c>
      <c r="DP2" t="s">
        <v>113</v>
      </c>
      <c r="DQ2" t="s">
        <v>114</v>
      </c>
      <c r="DR2" t="s">
        <v>162</v>
      </c>
      <c r="DS2" t="s">
        <v>163</v>
      </c>
      <c r="DT2" t="s">
        <v>164</v>
      </c>
      <c r="DU2" s="8" t="s">
        <v>115</v>
      </c>
      <c r="DV2" t="s">
        <v>116</v>
      </c>
      <c r="DW2" t="s">
        <v>117</v>
      </c>
      <c r="DX2" s="5" t="s">
        <v>118</v>
      </c>
      <c r="DY2" t="s">
        <v>119</v>
      </c>
      <c r="DZ2" t="s">
        <v>120</v>
      </c>
      <c r="EA2" t="s">
        <v>121</v>
      </c>
      <c r="EB2" t="s">
        <v>122</v>
      </c>
      <c r="EC2" t="s">
        <v>123</v>
      </c>
      <c r="ED2" t="s">
        <v>124</v>
      </c>
      <c r="EE2" t="s">
        <v>125</v>
      </c>
      <c r="EF2" t="s">
        <v>126</v>
      </c>
      <c r="EG2" t="s">
        <v>127</v>
      </c>
      <c r="EH2" t="s">
        <v>128</v>
      </c>
      <c r="EI2" t="s">
        <v>129</v>
      </c>
      <c r="EJ2" t="s">
        <v>130</v>
      </c>
      <c r="EK2" t="s">
        <v>165</v>
      </c>
      <c r="EL2" t="s">
        <v>166</v>
      </c>
      <c r="EM2" s="1" t="s">
        <v>167</v>
      </c>
      <c r="EN2" s="1" t="s">
        <v>168</v>
      </c>
      <c r="EO2" s="1" t="s">
        <v>278</v>
      </c>
      <c r="EP2" s="1" t="s">
        <v>147</v>
      </c>
      <c r="EQ2" s="1" t="s">
        <v>148</v>
      </c>
      <c r="ER2" s="1" t="s">
        <v>149</v>
      </c>
      <c r="ES2" s="1" t="s">
        <v>150</v>
      </c>
      <c r="ET2" s="1" t="s">
        <v>151</v>
      </c>
      <c r="EU2" s="1" t="s">
        <v>152</v>
      </c>
    </row>
    <row r="3" spans="1:152" x14ac:dyDescent="0.25">
      <c r="A3" s="1" t="s">
        <v>169</v>
      </c>
      <c r="B3" t="s">
        <v>170</v>
      </c>
      <c r="C3" t="s">
        <v>171</v>
      </c>
      <c r="D3" s="5">
        <v>100</v>
      </c>
      <c r="E3" s="5">
        <v>400</v>
      </c>
      <c r="F3" s="5">
        <v>1218.75</v>
      </c>
      <c r="G3" s="5">
        <v>106</v>
      </c>
      <c r="H3" s="5">
        <v>424</v>
      </c>
      <c r="I3" s="5">
        <v>274.79000000000002</v>
      </c>
      <c r="J3" s="5">
        <v>25</v>
      </c>
      <c r="K3" s="5">
        <v>100</v>
      </c>
      <c r="L3" s="5">
        <v>0</v>
      </c>
      <c r="M3" s="5">
        <v>231</v>
      </c>
      <c r="N3" s="5">
        <v>924</v>
      </c>
      <c r="O3" s="5">
        <v>1493.54</v>
      </c>
      <c r="P3" s="1" t="s">
        <v>172</v>
      </c>
      <c r="Q3" s="1" t="s">
        <v>173</v>
      </c>
      <c r="R3" s="1" t="s">
        <v>173</v>
      </c>
      <c r="S3" s="1" t="s">
        <v>173</v>
      </c>
      <c r="T3" s="1" t="s">
        <v>172</v>
      </c>
      <c r="U3" s="1"/>
      <c r="V3" s="1" t="s">
        <v>172</v>
      </c>
      <c r="W3" s="1" t="s">
        <v>174</v>
      </c>
      <c r="X3" s="1" t="s">
        <v>175</v>
      </c>
      <c r="Y3" s="1" t="s">
        <v>176</v>
      </c>
      <c r="Z3" s="1" t="s">
        <v>172</v>
      </c>
      <c r="AA3" s="1"/>
      <c r="AB3" s="1"/>
      <c r="AC3" s="1"/>
      <c r="AD3" s="1"/>
      <c r="AE3" s="1" t="s">
        <v>177</v>
      </c>
      <c r="AF3" s="1" t="s">
        <v>178</v>
      </c>
      <c r="AG3" s="1" t="s">
        <v>170</v>
      </c>
      <c r="AH3" s="1" t="s">
        <v>170</v>
      </c>
      <c r="AI3" s="1" t="s">
        <v>179</v>
      </c>
      <c r="AJ3" s="1" t="s">
        <v>180</v>
      </c>
      <c r="AL3" s="1" t="s">
        <v>181</v>
      </c>
      <c r="AM3" s="1" t="s">
        <v>182</v>
      </c>
      <c r="AN3" s="1" t="s">
        <v>183</v>
      </c>
      <c r="AO3" s="1" t="s">
        <v>184</v>
      </c>
      <c r="AV3" s="1"/>
      <c r="AW3" s="8">
        <v>10</v>
      </c>
      <c r="AX3" s="5" t="s">
        <v>174</v>
      </c>
      <c r="AY3" s="5" t="s">
        <v>178</v>
      </c>
      <c r="AZ3" s="5">
        <v>50</v>
      </c>
      <c r="BA3" t="s">
        <v>185</v>
      </c>
      <c r="BB3" t="s">
        <v>186</v>
      </c>
      <c r="BC3" t="s">
        <v>187</v>
      </c>
      <c r="BD3"/>
      <c r="BE3"/>
      <c r="BF3"/>
      <c r="BG3"/>
      <c r="BH3"/>
      <c r="BI3"/>
      <c r="BJ3" t="s">
        <v>184</v>
      </c>
      <c r="BK3"/>
      <c r="BL3"/>
      <c r="BM3"/>
      <c r="BN3"/>
      <c r="BO3"/>
      <c r="BP3" s="8">
        <v>20</v>
      </c>
      <c r="BQ3" t="s">
        <v>174</v>
      </c>
      <c r="BR3" t="s">
        <v>178</v>
      </c>
      <c r="BS3" s="5">
        <v>40</v>
      </c>
      <c r="BT3" t="s">
        <v>185</v>
      </c>
      <c r="BU3" t="s">
        <v>188</v>
      </c>
      <c r="BV3" t="s">
        <v>189</v>
      </c>
      <c r="BW3"/>
      <c r="BX3"/>
      <c r="BY3"/>
      <c r="BZ3"/>
      <c r="CA3"/>
      <c r="CB3"/>
      <c r="CC3" t="s">
        <v>184</v>
      </c>
      <c r="CD3"/>
      <c r="CE3"/>
      <c r="CF3"/>
      <c r="CG3"/>
      <c r="CH3"/>
      <c r="CI3" s="8">
        <v>30</v>
      </c>
      <c r="CJ3" t="s">
        <v>174</v>
      </c>
      <c r="CK3" t="s">
        <v>178</v>
      </c>
      <c r="CL3" s="5">
        <v>10</v>
      </c>
      <c r="CM3" t="s">
        <v>170</v>
      </c>
      <c r="CN3"/>
      <c r="CO3"/>
      <c r="CP3"/>
      <c r="CQ3"/>
      <c r="CR3"/>
      <c r="CS3"/>
      <c r="CT3"/>
      <c r="CU3"/>
      <c r="CV3" t="s">
        <v>184</v>
      </c>
      <c r="CW3"/>
      <c r="CX3"/>
      <c r="CY3"/>
      <c r="CZ3"/>
      <c r="DA3"/>
      <c r="DB3" s="8">
        <v>0</v>
      </c>
      <c r="DC3"/>
      <c r="DD3"/>
      <c r="DE3" s="5">
        <v>0</v>
      </c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 s="8">
        <v>0</v>
      </c>
      <c r="DV3"/>
      <c r="DW3"/>
      <c r="DX3" s="5">
        <v>0</v>
      </c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 t="s">
        <v>190</v>
      </c>
      <c r="EP3" t="s">
        <v>191</v>
      </c>
      <c r="EQ3" t="s">
        <v>192</v>
      </c>
      <c r="ER3" t="s">
        <v>193</v>
      </c>
      <c r="ES3" t="s">
        <v>194</v>
      </c>
      <c r="ET3" t="s">
        <v>195</v>
      </c>
      <c r="EU3" t="s">
        <v>196</v>
      </c>
      <c r="EV3"/>
    </row>
    <row r="4" spans="1:152" x14ac:dyDescent="0.25">
      <c r="A4" s="1" t="s">
        <v>197</v>
      </c>
      <c r="B4" t="s">
        <v>198</v>
      </c>
      <c r="C4" t="s">
        <v>199</v>
      </c>
      <c r="D4" s="5">
        <v>-35</v>
      </c>
      <c r="E4" s="5">
        <v>160</v>
      </c>
      <c r="F4" s="5">
        <v>452</v>
      </c>
      <c r="G4" s="5">
        <v>1531</v>
      </c>
      <c r="H4" s="5">
        <v>912</v>
      </c>
      <c r="I4" s="5">
        <v>-10</v>
      </c>
      <c r="J4" s="5">
        <v>25</v>
      </c>
      <c r="K4" s="5">
        <v>100</v>
      </c>
      <c r="L4" s="5">
        <v>0</v>
      </c>
      <c r="M4" s="5">
        <v>1521</v>
      </c>
      <c r="N4" s="5">
        <v>1172</v>
      </c>
      <c r="O4" s="5">
        <v>442</v>
      </c>
      <c r="P4" s="1" t="s">
        <v>173</v>
      </c>
      <c r="Q4" s="1" t="s">
        <v>172</v>
      </c>
      <c r="R4" s="1" t="s">
        <v>172</v>
      </c>
      <c r="S4" s="1" t="s">
        <v>173</v>
      </c>
      <c r="T4" s="1" t="s">
        <v>172</v>
      </c>
      <c r="U4" s="1"/>
      <c r="V4" s="1" t="s">
        <v>172</v>
      </c>
      <c r="W4" s="1"/>
      <c r="X4" s="1"/>
      <c r="Y4" s="1"/>
      <c r="Z4" s="1" t="s">
        <v>172</v>
      </c>
      <c r="AA4" s="1"/>
      <c r="AB4" s="1"/>
      <c r="AC4" s="1"/>
      <c r="AD4" s="1"/>
      <c r="AE4" s="1"/>
      <c r="AF4" s="1" t="s">
        <v>178</v>
      </c>
      <c r="AG4" s="1" t="s">
        <v>198</v>
      </c>
      <c r="AH4" s="1" t="s">
        <v>198</v>
      </c>
      <c r="AI4" s="1" t="s">
        <v>200</v>
      </c>
      <c r="AL4" s="1" t="s">
        <v>201</v>
      </c>
      <c r="AM4" s="1" t="s">
        <v>202</v>
      </c>
      <c r="AN4" s="1" t="s">
        <v>203</v>
      </c>
      <c r="AO4" s="1" t="s">
        <v>184</v>
      </c>
      <c r="AV4" s="1"/>
      <c r="AW4" s="8">
        <v>0</v>
      </c>
      <c r="AX4" s="5"/>
      <c r="AZ4" s="5">
        <v>0</v>
      </c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 s="8">
        <v>0</v>
      </c>
      <c r="BQ4"/>
      <c r="BR4"/>
      <c r="BS4" s="5">
        <v>0</v>
      </c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 s="8">
        <v>0</v>
      </c>
      <c r="CJ4"/>
      <c r="CK4"/>
      <c r="CL4" s="5">
        <v>0</v>
      </c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 s="8">
        <v>0</v>
      </c>
      <c r="DC4"/>
      <c r="DD4"/>
      <c r="DE4" s="5">
        <v>0</v>
      </c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 s="8">
        <v>0</v>
      </c>
      <c r="DV4"/>
      <c r="DW4"/>
      <c r="DX4" s="5">
        <v>0</v>
      </c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 t="s">
        <v>190</v>
      </c>
      <c r="EP4"/>
      <c r="EQ4"/>
      <c r="ER4"/>
      <c r="ES4"/>
      <c r="ET4"/>
      <c r="EU4"/>
      <c r="EV4"/>
    </row>
    <row r="5" spans="1:152" x14ac:dyDescent="0.25">
      <c r="A5" s="1" t="s">
        <v>204</v>
      </c>
      <c r="B5" t="s">
        <v>205</v>
      </c>
      <c r="C5" t="s">
        <v>206</v>
      </c>
      <c r="D5" s="5">
        <v>13075</v>
      </c>
      <c r="E5" s="5">
        <v>52300</v>
      </c>
      <c r="F5" s="5">
        <v>14303.01</v>
      </c>
      <c r="G5" s="5">
        <v>1740</v>
      </c>
      <c r="H5" s="5">
        <v>7078</v>
      </c>
      <c r="I5" s="5">
        <v>-859.12</v>
      </c>
      <c r="J5" s="5">
        <v>0</v>
      </c>
      <c r="K5" s="5">
        <v>0</v>
      </c>
      <c r="L5" s="5">
        <v>0</v>
      </c>
      <c r="M5" s="5">
        <v>14815</v>
      </c>
      <c r="N5" s="5">
        <v>59378</v>
      </c>
      <c r="O5" s="5">
        <v>13443.89</v>
      </c>
      <c r="P5" s="1" t="s">
        <v>173</v>
      </c>
      <c r="Q5" s="1" t="s">
        <v>172</v>
      </c>
      <c r="R5" s="1" t="s">
        <v>172</v>
      </c>
      <c r="S5" s="1" t="s">
        <v>173</v>
      </c>
      <c r="T5" s="1" t="s">
        <v>173</v>
      </c>
      <c r="U5" s="1" t="s">
        <v>207</v>
      </c>
      <c r="V5" s="1" t="s">
        <v>172</v>
      </c>
      <c r="W5" s="1"/>
      <c r="X5" s="1" t="s">
        <v>208</v>
      </c>
      <c r="Y5" s="1"/>
      <c r="Z5" s="1" t="s">
        <v>173</v>
      </c>
      <c r="AA5" s="1" t="s">
        <v>209</v>
      </c>
      <c r="AB5" s="1" t="s">
        <v>209</v>
      </c>
      <c r="AC5" s="1" t="s">
        <v>210</v>
      </c>
      <c r="AD5" s="1" t="s">
        <v>211</v>
      </c>
      <c r="AE5" s="1" t="s">
        <v>177</v>
      </c>
      <c r="AF5" s="1" t="s">
        <v>178</v>
      </c>
      <c r="AG5" s="1" t="s">
        <v>205</v>
      </c>
      <c r="AH5" s="1" t="s">
        <v>205</v>
      </c>
      <c r="AI5" s="1" t="s">
        <v>212</v>
      </c>
      <c r="AL5" s="1" t="s">
        <v>213</v>
      </c>
      <c r="AM5" s="1" t="s">
        <v>214</v>
      </c>
      <c r="AN5" s="1" t="s">
        <v>215</v>
      </c>
      <c r="AO5" s="1" t="s">
        <v>184</v>
      </c>
      <c r="AV5" s="1"/>
      <c r="AW5" s="8">
        <v>10</v>
      </c>
      <c r="AX5" s="5" t="s">
        <v>216</v>
      </c>
      <c r="AY5" s="5" t="s">
        <v>178</v>
      </c>
      <c r="AZ5" s="5">
        <v>60</v>
      </c>
      <c r="BA5" t="s">
        <v>217</v>
      </c>
      <c r="BB5" t="s">
        <v>218</v>
      </c>
      <c r="BC5" t="s">
        <v>219</v>
      </c>
      <c r="BD5" t="s">
        <v>220</v>
      </c>
      <c r="BE5"/>
      <c r="BF5"/>
      <c r="BG5" t="s">
        <v>221</v>
      </c>
      <c r="BH5" t="s">
        <v>222</v>
      </c>
      <c r="BI5" t="s">
        <v>223</v>
      </c>
      <c r="BJ5" t="s">
        <v>184</v>
      </c>
      <c r="BK5" t="s">
        <v>224</v>
      </c>
      <c r="BL5" t="s">
        <v>225</v>
      </c>
      <c r="BM5" t="s">
        <v>226</v>
      </c>
      <c r="BN5" t="s">
        <v>227</v>
      </c>
      <c r="BO5" t="s">
        <v>228</v>
      </c>
      <c r="BP5" s="8">
        <v>20</v>
      </c>
      <c r="BQ5" t="s">
        <v>216</v>
      </c>
      <c r="BR5" t="s">
        <v>178</v>
      </c>
      <c r="BS5" s="5">
        <v>40</v>
      </c>
      <c r="BT5" t="s">
        <v>229</v>
      </c>
      <c r="BU5" t="s">
        <v>230</v>
      </c>
      <c r="BV5" t="s">
        <v>231</v>
      </c>
      <c r="BW5" t="s">
        <v>232</v>
      </c>
      <c r="BX5"/>
      <c r="BY5"/>
      <c r="BZ5" t="s">
        <v>233</v>
      </c>
      <c r="CA5" t="s">
        <v>234</v>
      </c>
      <c r="CB5" t="s">
        <v>235</v>
      </c>
      <c r="CC5" t="s">
        <v>184</v>
      </c>
      <c r="CD5" t="s">
        <v>236</v>
      </c>
      <c r="CE5"/>
      <c r="CF5"/>
      <c r="CG5"/>
      <c r="CH5"/>
      <c r="CI5" s="8">
        <v>0</v>
      </c>
      <c r="CJ5"/>
      <c r="CK5"/>
      <c r="CL5" s="5">
        <v>0</v>
      </c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 s="8">
        <v>0</v>
      </c>
      <c r="DC5"/>
      <c r="DD5"/>
      <c r="DE5" s="5">
        <v>0</v>
      </c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 s="8">
        <v>0</v>
      </c>
      <c r="DV5"/>
      <c r="DW5"/>
      <c r="DX5" s="5">
        <v>0</v>
      </c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 t="s">
        <v>237</v>
      </c>
      <c r="EP5"/>
      <c r="EQ5"/>
      <c r="ER5"/>
      <c r="ES5"/>
      <c r="ET5"/>
      <c r="EU5"/>
      <c r="EV5"/>
    </row>
    <row r="6" spans="1:152" x14ac:dyDescent="0.25">
      <c r="A6" s="1" t="s">
        <v>169</v>
      </c>
      <c r="B6" t="s">
        <v>170</v>
      </c>
      <c r="C6" t="s">
        <v>171</v>
      </c>
      <c r="D6" s="5">
        <v>216</v>
      </c>
      <c r="E6" s="5">
        <v>680</v>
      </c>
      <c r="F6" s="5">
        <v>-1216.6300000000001</v>
      </c>
      <c r="G6" s="5">
        <v>125</v>
      </c>
      <c r="H6" s="5">
        <v>500</v>
      </c>
      <c r="I6" s="5">
        <v>0</v>
      </c>
      <c r="J6" s="5">
        <v>250</v>
      </c>
      <c r="K6" s="5">
        <v>1000</v>
      </c>
      <c r="L6" s="5">
        <v>0</v>
      </c>
      <c r="M6" s="5">
        <v>591</v>
      </c>
      <c r="N6" s="5">
        <v>2180</v>
      </c>
      <c r="O6" s="5">
        <v>-1216.6300000000001</v>
      </c>
      <c r="P6" s="1" t="s">
        <v>172</v>
      </c>
      <c r="Q6" s="1" t="s">
        <v>173</v>
      </c>
      <c r="R6" s="1" t="s">
        <v>173</v>
      </c>
      <c r="S6" s="1" t="s">
        <v>173</v>
      </c>
      <c r="T6" s="1" t="s">
        <v>172</v>
      </c>
      <c r="U6" s="1"/>
      <c r="V6" s="1" t="s">
        <v>172</v>
      </c>
      <c r="W6" s="1" t="s">
        <v>174</v>
      </c>
      <c r="X6" s="1" t="s">
        <v>175</v>
      </c>
      <c r="Y6" s="1" t="s">
        <v>176</v>
      </c>
      <c r="Z6" s="1" t="s">
        <v>172</v>
      </c>
      <c r="AA6" s="1"/>
      <c r="AB6" s="1"/>
      <c r="AC6" s="1"/>
      <c r="AD6" s="1"/>
      <c r="AE6" s="1" t="s">
        <v>177</v>
      </c>
      <c r="AF6" s="1" t="s">
        <v>178</v>
      </c>
      <c r="AG6" s="1" t="s">
        <v>170</v>
      </c>
      <c r="AH6" s="1" t="s">
        <v>170</v>
      </c>
      <c r="AI6" s="1" t="s">
        <v>179</v>
      </c>
      <c r="AJ6" s="1" t="s">
        <v>180</v>
      </c>
      <c r="AL6" s="1" t="s">
        <v>181</v>
      </c>
      <c r="AM6" s="1" t="s">
        <v>182</v>
      </c>
      <c r="AN6" s="1" t="s">
        <v>183</v>
      </c>
      <c r="AO6" s="1" t="s">
        <v>184</v>
      </c>
      <c r="AV6" s="1"/>
      <c r="AW6" s="8">
        <v>10</v>
      </c>
      <c r="AX6" s="5" t="s">
        <v>174</v>
      </c>
      <c r="AY6" s="5" t="s">
        <v>178</v>
      </c>
      <c r="AZ6" s="5">
        <v>50</v>
      </c>
      <c r="BA6" t="s">
        <v>185</v>
      </c>
      <c r="BB6" t="s">
        <v>186</v>
      </c>
      <c r="BC6" t="s">
        <v>187</v>
      </c>
      <c r="BD6"/>
      <c r="BE6"/>
      <c r="BF6"/>
      <c r="BG6"/>
      <c r="BH6"/>
      <c r="BI6"/>
      <c r="BJ6" t="s">
        <v>184</v>
      </c>
      <c r="BK6"/>
      <c r="BL6"/>
      <c r="BM6"/>
      <c r="BN6"/>
      <c r="BO6"/>
      <c r="BP6" s="8">
        <v>20</v>
      </c>
      <c r="BQ6" t="s">
        <v>174</v>
      </c>
      <c r="BR6" t="s">
        <v>178</v>
      </c>
      <c r="BS6" s="5">
        <v>40</v>
      </c>
      <c r="BT6" t="s">
        <v>185</v>
      </c>
      <c r="BU6" t="s">
        <v>188</v>
      </c>
      <c r="BV6" t="s">
        <v>189</v>
      </c>
      <c r="BW6"/>
      <c r="BX6"/>
      <c r="BY6"/>
      <c r="BZ6"/>
      <c r="CA6"/>
      <c r="CB6"/>
      <c r="CC6" t="s">
        <v>184</v>
      </c>
      <c r="CD6"/>
      <c r="CE6"/>
      <c r="CF6"/>
      <c r="CG6"/>
      <c r="CH6"/>
      <c r="CI6" s="8">
        <v>30</v>
      </c>
      <c r="CJ6" t="s">
        <v>174</v>
      </c>
      <c r="CK6" t="s">
        <v>178</v>
      </c>
      <c r="CL6" s="5">
        <v>10</v>
      </c>
      <c r="CM6" t="s">
        <v>170</v>
      </c>
      <c r="CN6"/>
      <c r="CO6"/>
      <c r="CP6"/>
      <c r="CQ6"/>
      <c r="CR6"/>
      <c r="CS6"/>
      <c r="CT6"/>
      <c r="CU6"/>
      <c r="CV6" t="s">
        <v>184</v>
      </c>
      <c r="CW6"/>
      <c r="CX6"/>
      <c r="CY6"/>
      <c r="CZ6"/>
      <c r="DA6"/>
      <c r="DB6" s="8">
        <v>0</v>
      </c>
      <c r="DC6"/>
      <c r="DD6"/>
      <c r="DE6" s="5">
        <v>0</v>
      </c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 s="8">
        <v>0</v>
      </c>
      <c r="DV6"/>
      <c r="DW6"/>
      <c r="DX6" s="5">
        <v>0</v>
      </c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 t="s">
        <v>237</v>
      </c>
      <c r="EP6"/>
      <c r="EQ6"/>
      <c r="ER6"/>
      <c r="ES6"/>
      <c r="ET6"/>
      <c r="EU6"/>
      <c r="EV6"/>
    </row>
    <row r="7" spans="1:152" x14ac:dyDescent="0.25">
      <c r="A7" s="1" t="s">
        <v>238</v>
      </c>
      <c r="B7" t="s">
        <v>239</v>
      </c>
      <c r="C7" t="s">
        <v>240</v>
      </c>
      <c r="D7" s="5">
        <v>600</v>
      </c>
      <c r="E7" s="5">
        <v>600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600</v>
      </c>
      <c r="N7" s="5">
        <v>600</v>
      </c>
      <c r="O7" s="5"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 t="s">
        <v>241</v>
      </c>
      <c r="AG7" s="1" t="s">
        <v>239</v>
      </c>
      <c r="AH7" s="1" t="s">
        <v>239</v>
      </c>
      <c r="AI7" s="1" t="s">
        <v>242</v>
      </c>
      <c r="AJ7" s="1" t="s">
        <v>243</v>
      </c>
      <c r="AL7" s="1" t="s">
        <v>244</v>
      </c>
      <c r="AM7" s="1" t="s">
        <v>245</v>
      </c>
      <c r="AN7" s="1" t="s">
        <v>246</v>
      </c>
      <c r="AO7" s="1" t="s">
        <v>184</v>
      </c>
      <c r="AV7" s="1"/>
      <c r="AW7" s="8">
        <v>0</v>
      </c>
      <c r="AX7" s="5"/>
      <c r="AZ7" s="5">
        <v>0</v>
      </c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 s="8">
        <v>0</v>
      </c>
      <c r="BQ7"/>
      <c r="BR7"/>
      <c r="BS7" s="5">
        <v>0</v>
      </c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 s="8">
        <v>0</v>
      </c>
      <c r="CJ7"/>
      <c r="CK7"/>
      <c r="CL7" s="5">
        <v>0</v>
      </c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 s="8">
        <v>0</v>
      </c>
      <c r="DC7"/>
      <c r="DD7"/>
      <c r="DE7" s="5">
        <v>0</v>
      </c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 s="8">
        <v>0</v>
      </c>
      <c r="DV7"/>
      <c r="DW7"/>
      <c r="DX7" s="5">
        <v>0</v>
      </c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 t="s">
        <v>237</v>
      </c>
      <c r="EP7"/>
      <c r="EQ7"/>
      <c r="ER7"/>
      <c r="ES7"/>
      <c r="ET7"/>
      <c r="EU7"/>
      <c r="EV7"/>
    </row>
    <row r="8" spans="1:152" x14ac:dyDescent="0.25">
      <c r="A8" s="1" t="s">
        <v>247</v>
      </c>
      <c r="B8" t="s">
        <v>248</v>
      </c>
      <c r="C8" t="s">
        <v>249</v>
      </c>
      <c r="D8" s="5">
        <v>1250</v>
      </c>
      <c r="E8" s="5">
        <v>5000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1250</v>
      </c>
      <c r="N8" s="5">
        <v>5000</v>
      </c>
      <c r="O8" s="5">
        <v>0</v>
      </c>
      <c r="P8" s="1" t="s">
        <v>173</v>
      </c>
      <c r="Q8" s="1" t="s">
        <v>172</v>
      </c>
      <c r="R8" s="1" t="s">
        <v>172</v>
      </c>
      <c r="S8" s="1" t="s">
        <v>173</v>
      </c>
      <c r="T8" s="1" t="s">
        <v>172</v>
      </c>
      <c r="U8" s="1" t="s">
        <v>250</v>
      </c>
      <c r="V8" s="1" t="s">
        <v>173</v>
      </c>
      <c r="W8" s="1" t="s">
        <v>251</v>
      </c>
      <c r="X8" s="1" t="s">
        <v>252</v>
      </c>
      <c r="Y8" s="1" t="s">
        <v>253</v>
      </c>
      <c r="Z8" s="1" t="s">
        <v>172</v>
      </c>
      <c r="AA8" s="1"/>
      <c r="AB8" s="1"/>
      <c r="AC8" s="1"/>
      <c r="AD8" s="1"/>
      <c r="AE8" s="1"/>
      <c r="AF8" s="1" t="s">
        <v>254</v>
      </c>
      <c r="AG8" s="1" t="s">
        <v>248</v>
      </c>
      <c r="AH8" s="1" t="s">
        <v>248</v>
      </c>
      <c r="AI8" s="1" t="s">
        <v>255</v>
      </c>
      <c r="AL8" s="1" t="s">
        <v>256</v>
      </c>
      <c r="AM8" s="1" t="s">
        <v>257</v>
      </c>
      <c r="AN8" s="1" t="s">
        <v>183</v>
      </c>
      <c r="AO8" s="1" t="s">
        <v>184</v>
      </c>
      <c r="AV8" s="1"/>
      <c r="AW8" s="8">
        <v>0</v>
      </c>
      <c r="AX8" s="5"/>
      <c r="AZ8" s="5">
        <v>0</v>
      </c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 s="8">
        <v>0</v>
      </c>
      <c r="BQ8"/>
      <c r="BR8"/>
      <c r="BS8" s="5">
        <v>0</v>
      </c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 s="8">
        <v>0</v>
      </c>
      <c r="CJ8"/>
      <c r="CK8"/>
      <c r="CL8" s="5">
        <v>0</v>
      </c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 s="8">
        <v>0</v>
      </c>
      <c r="DC8"/>
      <c r="DD8"/>
      <c r="DE8" s="5">
        <v>0</v>
      </c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 s="8">
        <v>0</v>
      </c>
      <c r="DV8"/>
      <c r="DW8"/>
      <c r="DX8" s="5">
        <v>0</v>
      </c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 t="s">
        <v>237</v>
      </c>
      <c r="EP8"/>
      <c r="EQ8"/>
      <c r="ER8"/>
      <c r="ES8"/>
      <c r="ET8"/>
      <c r="EU8"/>
      <c r="EV8"/>
    </row>
    <row r="9" spans="1:152" x14ac:dyDescent="0.25">
      <c r="A9" s="1" t="s">
        <v>258</v>
      </c>
      <c r="B9" t="s">
        <v>259</v>
      </c>
      <c r="C9" t="s">
        <v>260</v>
      </c>
      <c r="D9" s="5">
        <v>1275</v>
      </c>
      <c r="E9" s="5">
        <v>4900</v>
      </c>
      <c r="F9" s="5">
        <v>-1000</v>
      </c>
      <c r="G9" s="5">
        <v>1225</v>
      </c>
      <c r="H9" s="5">
        <v>4900</v>
      </c>
      <c r="I9" s="5">
        <v>0</v>
      </c>
      <c r="J9" s="5">
        <v>0</v>
      </c>
      <c r="K9" s="5">
        <v>0</v>
      </c>
      <c r="L9" s="5">
        <v>0</v>
      </c>
      <c r="M9" s="5">
        <v>2500</v>
      </c>
      <c r="N9" s="5">
        <v>9800</v>
      </c>
      <c r="O9" s="5">
        <v>-1000</v>
      </c>
      <c r="P9" s="1" t="s">
        <v>173</v>
      </c>
      <c r="Q9" s="1" t="s">
        <v>172</v>
      </c>
      <c r="R9" s="1" t="s">
        <v>172</v>
      </c>
      <c r="S9" s="1" t="s">
        <v>173</v>
      </c>
      <c r="T9" s="1" t="s">
        <v>173</v>
      </c>
      <c r="U9" s="1"/>
      <c r="V9" s="1" t="s">
        <v>173</v>
      </c>
      <c r="W9" s="1" t="s">
        <v>251</v>
      </c>
      <c r="X9" s="1" t="s">
        <v>252</v>
      </c>
      <c r="Y9" s="1" t="s">
        <v>261</v>
      </c>
      <c r="Z9" s="1" t="s">
        <v>172</v>
      </c>
      <c r="AA9" s="1"/>
      <c r="AB9" s="1"/>
      <c r="AC9" s="1"/>
      <c r="AD9" s="1"/>
      <c r="AE9" s="1"/>
      <c r="AF9" s="1" t="s">
        <v>254</v>
      </c>
      <c r="AG9" s="1" t="s">
        <v>259</v>
      </c>
      <c r="AH9" s="1" t="s">
        <v>259</v>
      </c>
      <c r="AI9" s="1" t="s">
        <v>262</v>
      </c>
      <c r="AL9" s="1" t="s">
        <v>263</v>
      </c>
      <c r="AM9" s="1" t="s">
        <v>264</v>
      </c>
      <c r="AN9" s="1" t="s">
        <v>215</v>
      </c>
      <c r="AO9" s="1" t="s">
        <v>184</v>
      </c>
      <c r="AV9" s="1"/>
      <c r="AW9" s="8">
        <v>0</v>
      </c>
      <c r="AX9" s="5"/>
      <c r="AZ9" s="5">
        <v>0</v>
      </c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 s="8">
        <v>0</v>
      </c>
      <c r="BQ9"/>
      <c r="BR9"/>
      <c r="BS9" s="5">
        <v>0</v>
      </c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 s="8">
        <v>0</v>
      </c>
      <c r="CJ9"/>
      <c r="CK9"/>
      <c r="CL9" s="5">
        <v>0</v>
      </c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 s="8">
        <v>0</v>
      </c>
      <c r="DC9"/>
      <c r="DD9"/>
      <c r="DE9" s="5">
        <v>0</v>
      </c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 s="8">
        <v>0</v>
      </c>
      <c r="DV9"/>
      <c r="DW9"/>
      <c r="DX9" s="5">
        <v>0</v>
      </c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 t="s">
        <v>237</v>
      </c>
      <c r="EP9"/>
      <c r="EQ9"/>
      <c r="ER9"/>
      <c r="ES9"/>
      <c r="ET9"/>
      <c r="EU9"/>
      <c r="EV9"/>
    </row>
    <row r="10" spans="1:152" x14ac:dyDescent="0.25">
      <c r="A10" s="1" t="s">
        <v>197</v>
      </c>
      <c r="B10" t="s">
        <v>198</v>
      </c>
      <c r="C10" t="s">
        <v>199</v>
      </c>
      <c r="D10" s="5">
        <v>1390</v>
      </c>
      <c r="E10" s="5">
        <v>7915</v>
      </c>
      <c r="F10" s="5">
        <v>663</v>
      </c>
      <c r="G10" s="5">
        <v>-176</v>
      </c>
      <c r="H10" s="5">
        <v>4508</v>
      </c>
      <c r="I10" s="5">
        <v>0</v>
      </c>
      <c r="J10" s="5">
        <v>0</v>
      </c>
      <c r="K10" s="5">
        <v>0</v>
      </c>
      <c r="L10" s="5">
        <v>0</v>
      </c>
      <c r="M10" s="5">
        <v>1214</v>
      </c>
      <c r="N10" s="5">
        <v>12423</v>
      </c>
      <c r="O10" s="5">
        <v>663</v>
      </c>
      <c r="P10" s="1" t="s">
        <v>173</v>
      </c>
      <c r="Q10" s="1" t="s">
        <v>172</v>
      </c>
      <c r="R10" s="1" t="s">
        <v>172</v>
      </c>
      <c r="S10" s="1" t="s">
        <v>173</v>
      </c>
      <c r="T10" s="1" t="s">
        <v>172</v>
      </c>
      <c r="U10" s="1"/>
      <c r="V10" s="1" t="s">
        <v>172</v>
      </c>
      <c r="W10" s="1"/>
      <c r="X10" s="1"/>
      <c r="Y10" s="1"/>
      <c r="Z10" s="1" t="s">
        <v>172</v>
      </c>
      <c r="AA10" s="1"/>
      <c r="AB10" s="1"/>
      <c r="AC10" s="1"/>
      <c r="AD10" s="1"/>
      <c r="AE10" s="1"/>
      <c r="AF10" s="1" t="s">
        <v>178</v>
      </c>
      <c r="AG10" s="1" t="s">
        <v>198</v>
      </c>
      <c r="AH10" s="1" t="s">
        <v>198</v>
      </c>
      <c r="AI10" s="1" t="s">
        <v>200</v>
      </c>
      <c r="AL10" s="1" t="s">
        <v>201</v>
      </c>
      <c r="AM10" s="1" t="s">
        <v>202</v>
      </c>
      <c r="AN10" s="1" t="s">
        <v>203</v>
      </c>
      <c r="AO10" s="1" t="s">
        <v>184</v>
      </c>
      <c r="AV10" s="1"/>
      <c r="AW10" s="8">
        <v>0</v>
      </c>
      <c r="AX10" s="5"/>
      <c r="AZ10" s="5">
        <v>0</v>
      </c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 s="8">
        <v>0</v>
      </c>
      <c r="BQ10"/>
      <c r="BR10"/>
      <c r="BS10" s="5">
        <v>0</v>
      </c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 s="8">
        <v>0</v>
      </c>
      <c r="CJ10"/>
      <c r="CK10"/>
      <c r="CL10" s="5">
        <v>0</v>
      </c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 s="8">
        <v>0</v>
      </c>
      <c r="DC10"/>
      <c r="DD10"/>
      <c r="DE10" s="5">
        <v>0</v>
      </c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 s="8">
        <v>0</v>
      </c>
      <c r="DV10"/>
      <c r="DW10"/>
      <c r="DX10" s="5">
        <v>0</v>
      </c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 t="s">
        <v>237</v>
      </c>
      <c r="EP10"/>
      <c r="EQ10"/>
      <c r="ER10"/>
      <c r="ES10"/>
      <c r="ET10"/>
      <c r="EU10"/>
      <c r="EV10"/>
    </row>
    <row r="11" spans="1:152" x14ac:dyDescent="0.25">
      <c r="A11" s="1" t="s">
        <v>265</v>
      </c>
      <c r="B11" t="s">
        <v>266</v>
      </c>
      <c r="C11" t="s">
        <v>267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1" t="s">
        <v>173</v>
      </c>
      <c r="Q11" s="1" t="s">
        <v>173</v>
      </c>
      <c r="R11" s="1" t="s">
        <v>172</v>
      </c>
      <c r="S11" s="1" t="s">
        <v>173</v>
      </c>
      <c r="T11" s="1" t="s">
        <v>172</v>
      </c>
      <c r="U11" s="1" t="s">
        <v>268</v>
      </c>
      <c r="V11" s="1" t="s">
        <v>172</v>
      </c>
      <c r="W11" s="1"/>
      <c r="X11" s="1"/>
      <c r="Y11" s="1"/>
      <c r="Z11" s="1" t="s">
        <v>172</v>
      </c>
      <c r="AA11" s="1"/>
      <c r="AB11" s="1"/>
      <c r="AC11" s="1"/>
      <c r="AD11" s="1"/>
      <c r="AE11" s="1"/>
      <c r="AF11" s="1" t="s">
        <v>178</v>
      </c>
      <c r="AG11" s="1" t="s">
        <v>266</v>
      </c>
      <c r="AH11" s="1" t="s">
        <v>266</v>
      </c>
      <c r="AI11" s="1"/>
      <c r="AJ11" s="1" t="s">
        <v>269</v>
      </c>
      <c r="AL11" s="1" t="s">
        <v>270</v>
      </c>
      <c r="AM11" s="1" t="s">
        <v>271</v>
      </c>
      <c r="AN11" s="1" t="s">
        <v>215</v>
      </c>
      <c r="AO11" s="1" t="s">
        <v>184</v>
      </c>
      <c r="AV11" s="1"/>
      <c r="AW11" s="8">
        <v>0</v>
      </c>
      <c r="AX11" s="5"/>
      <c r="AZ11" s="5">
        <v>0</v>
      </c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8">
        <v>0</v>
      </c>
      <c r="BQ11"/>
      <c r="BR11"/>
      <c r="BS11" s="5">
        <v>0</v>
      </c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 s="8">
        <v>0</v>
      </c>
      <c r="CJ11"/>
      <c r="CK11"/>
      <c r="CL11" s="5">
        <v>0</v>
      </c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 s="8">
        <v>0</v>
      </c>
      <c r="DC11"/>
      <c r="DD11"/>
      <c r="DE11" s="5">
        <v>0</v>
      </c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 s="8">
        <v>0</v>
      </c>
      <c r="DV11"/>
      <c r="DW11"/>
      <c r="DX11" s="5">
        <v>0</v>
      </c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 t="s">
        <v>237</v>
      </c>
      <c r="EP11"/>
      <c r="EQ11"/>
      <c r="ER11"/>
      <c r="ES11"/>
      <c r="ET11"/>
      <c r="EU11"/>
      <c r="EV11"/>
    </row>
    <row r="12" spans="1:152" x14ac:dyDescent="0.25">
      <c r="A12" s="1" t="s">
        <v>272</v>
      </c>
      <c r="B12" t="s">
        <v>273</v>
      </c>
      <c r="C12" t="s">
        <v>274</v>
      </c>
      <c r="D12" s="5">
        <v>1250</v>
      </c>
      <c r="E12" s="5">
        <v>5000</v>
      </c>
      <c r="F12" s="5">
        <v>1000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1250</v>
      </c>
      <c r="N12" s="5">
        <v>5000</v>
      </c>
      <c r="O12" s="5">
        <v>1000</v>
      </c>
      <c r="P12" s="1" t="s">
        <v>173</v>
      </c>
      <c r="Q12" s="1" t="s">
        <v>172</v>
      </c>
      <c r="R12" s="1" t="s">
        <v>172</v>
      </c>
      <c r="S12" s="1" t="s">
        <v>173</v>
      </c>
      <c r="T12" s="1" t="s">
        <v>172</v>
      </c>
      <c r="U12" s="1"/>
      <c r="V12" s="1" t="s">
        <v>172</v>
      </c>
      <c r="W12" s="1"/>
      <c r="X12" s="1"/>
      <c r="Y12" s="1"/>
      <c r="Z12" s="1" t="s">
        <v>172</v>
      </c>
      <c r="AA12" s="1"/>
      <c r="AB12" s="1"/>
      <c r="AC12" s="1"/>
      <c r="AD12" s="1"/>
      <c r="AE12" s="1"/>
      <c r="AF12" s="1" t="s">
        <v>178</v>
      </c>
      <c r="AG12" s="1" t="s">
        <v>273</v>
      </c>
      <c r="AH12" s="1" t="s">
        <v>273</v>
      </c>
      <c r="AI12" s="1" t="s">
        <v>275</v>
      </c>
      <c r="AL12" s="1" t="s">
        <v>276</v>
      </c>
      <c r="AM12" s="1" t="s">
        <v>277</v>
      </c>
      <c r="AN12" s="1" t="s">
        <v>183</v>
      </c>
      <c r="AO12" s="1" t="s">
        <v>184</v>
      </c>
      <c r="AV12" s="1"/>
      <c r="AW12" s="8">
        <v>0</v>
      </c>
      <c r="AX12" s="5"/>
      <c r="AZ12" s="5">
        <v>0</v>
      </c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 s="8">
        <v>0</v>
      </c>
      <c r="BQ12"/>
      <c r="BR12"/>
      <c r="BS12" s="5">
        <v>0</v>
      </c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 s="8">
        <v>0</v>
      </c>
      <c r="CJ12"/>
      <c r="CK12"/>
      <c r="CL12" s="5">
        <v>0</v>
      </c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 s="8">
        <v>0</v>
      </c>
      <c r="DC12"/>
      <c r="DD12"/>
      <c r="DE12" s="5">
        <v>0</v>
      </c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 s="8">
        <v>0</v>
      </c>
      <c r="DV12"/>
      <c r="DW12"/>
      <c r="DX12" s="5">
        <v>0</v>
      </c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 t="s">
        <v>237</v>
      </c>
      <c r="EP12"/>
      <c r="EQ12"/>
      <c r="ER12"/>
      <c r="ES12"/>
      <c r="ET12"/>
      <c r="EU12"/>
      <c r="EV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EADBOK</vt:lpstr>
      <vt:lpstr>Détail par activité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dc:description>H3_01 - D1.002 - LRO - 17.10.16 -  Ajout données de l'adresse</dc:description>
  <cp:lastModifiedBy>patrick fraysse</cp:lastModifiedBy>
  <cp:lastPrinted>2016-03-01T08:13:00Z</cp:lastPrinted>
  <dcterms:created xsi:type="dcterms:W3CDTF">2014-10-10T13:20:55Z</dcterms:created>
  <dcterms:modified xsi:type="dcterms:W3CDTF">2018-07-12T13:15:14Z</dcterms:modified>
  <cp:version>D1.002</cp:version>
</cp:coreProperties>
</file>