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N:\f-finances\pr\"/>
    </mc:Choice>
  </mc:AlternateContent>
  <bookViews>
    <workbookView xWindow="-30" yWindow="3420" windowWidth="24795" windowHeight="7290"/>
  </bookViews>
  <sheets>
    <sheet name="Op pluriannuelles - Exécution 1" sheetId="1" r:id="rId1"/>
    <sheet name="Donnees" sheetId="2" r:id="rId2"/>
  </sheets>
  <calcPr calcId="152511"/>
  <pivotCaches>
    <pivotCache cacheId="35" r:id="rId3"/>
  </pivotCaches>
</workbook>
</file>

<file path=xl/calcChain.xml><?xml version="1.0" encoding="utf-8"?>
<calcChain xmlns="http://schemas.openxmlformats.org/spreadsheetml/2006/main">
  <c r="F4" i="2" l="1"/>
  <c r="L1" i="1" l="1"/>
  <c r="E3" i="2" l="1"/>
  <c r="C3" i="2"/>
  <c r="B3" i="2"/>
  <c r="E2" i="2"/>
  <c r="C2" i="2"/>
  <c r="B2" i="2"/>
  <c r="C1" i="2"/>
  <c r="B1" i="2"/>
  <c r="E1" i="2" l="1"/>
  <c r="D4" i="2"/>
  <c r="B4" i="2"/>
  <c r="I13" i="1" l="1"/>
  <c r="H13" i="1"/>
  <c r="F13" i="1"/>
  <c r="E13" i="1"/>
  <c r="L12" i="1"/>
  <c r="B2" i="1"/>
</calcChain>
</file>

<file path=xl/sharedStrings.xml><?xml version="1.0" encoding="utf-8"?>
<sst xmlns="http://schemas.openxmlformats.org/spreadsheetml/2006/main" count="758" uniqueCount="178">
  <si>
    <t>CGR0</t>
  </si>
  <si>
    <t>CGR1</t>
  </si>
  <si>
    <t>CGR2</t>
  </si>
  <si>
    <t>MNT4</t>
  </si>
  <si>
    <t>CGR3</t>
  </si>
  <si>
    <t>CGR4</t>
  </si>
  <si>
    <t>CGR5</t>
  </si>
  <si>
    <t>MNT1</t>
  </si>
  <si>
    <t>MNT2</t>
  </si>
  <si>
    <t>MNT3</t>
  </si>
  <si>
    <t>POUR INFORMATION DE L'ORGANE DELIBERANT</t>
  </si>
  <si>
    <t>MNT5</t>
  </si>
  <si>
    <t>Total</t>
  </si>
  <si>
    <t xml:space="preserve"> </t>
  </si>
  <si>
    <t>Opérations</t>
  </si>
  <si>
    <t>Nature</t>
  </si>
  <si>
    <t>Coût total de 
l'opération</t>
  </si>
  <si>
    <t>(1)</t>
  </si>
  <si>
    <t>(2)</t>
  </si>
  <si>
    <t>(3)</t>
  </si>
  <si>
    <t>(5)</t>
  </si>
  <si>
    <t>Prévision</t>
  </si>
  <si>
    <t>POSTE1</t>
  </si>
  <si>
    <t>POSTE2</t>
  </si>
  <si>
    <t>POSTE3</t>
  </si>
  <si>
    <t>POSTE4</t>
  </si>
  <si>
    <t>POSTE5</t>
  </si>
  <si>
    <t>Somme de MNT2</t>
  </si>
  <si>
    <t>Somme de MNT3</t>
  </si>
  <si>
    <t>Somme de MNT4</t>
  </si>
  <si>
    <t>Somme de MNT5</t>
  </si>
  <si>
    <t>POSTE0</t>
  </si>
  <si>
    <t>Exécution</t>
  </si>
  <si>
    <t>(4) = (2) + (3)</t>
  </si>
  <si>
    <t>(6)</t>
  </si>
  <si>
    <t>(7) = (5) + (6)</t>
  </si>
  <si>
    <t>(8) = (4) - (7)</t>
  </si>
  <si>
    <t>(9) = (1) - (4)</t>
  </si>
  <si>
    <t>(10) = (1) - (7)</t>
  </si>
  <si>
    <t>ETS</t>
  </si>
  <si>
    <t>LIBELLE ETS</t>
  </si>
  <si>
    <t>N° JOB</t>
  </si>
  <si>
    <t>UTILISATEUR</t>
  </si>
  <si>
    <t>DATE JOB</t>
  </si>
  <si>
    <t>ANNEE N</t>
  </si>
  <si>
    <t>CGR</t>
  </si>
  <si>
    <t>LIBELLE CGR</t>
  </si>
  <si>
    <t>CHEMIN CGR</t>
  </si>
  <si>
    <t>POSTE</t>
  </si>
  <si>
    <t>LIBELLE POSTE</t>
  </si>
  <si>
    <t>CHEMIN POSTE</t>
  </si>
  <si>
    <t>LIBELLEPOS0</t>
  </si>
  <si>
    <t>LIBELLEPOS1</t>
  </si>
  <si>
    <t>LIBELLEPOS2</t>
  </si>
  <si>
    <t>LIBELLEPOS3</t>
  </si>
  <si>
    <t>LIBELLEPOS4</t>
  </si>
  <si>
    <t>LIBELLEPOS5</t>
  </si>
  <si>
    <t>LIBELLECGR0</t>
  </si>
  <si>
    <t>LIBELLECGR1</t>
  </si>
  <si>
    <t>LIBELLECGR2</t>
  </si>
  <si>
    <t>LIBELLECGR3</t>
  </si>
  <si>
    <t>LIBELLECGR4</t>
  </si>
  <si>
    <t>LIBELLECGR5</t>
  </si>
  <si>
    <t>CGR0+LIB0</t>
  </si>
  <si>
    <t>CGR1+LIB1</t>
  </si>
  <si>
    <t>CGR2+LIB2</t>
  </si>
  <si>
    <t>CGR3+LIB3</t>
  </si>
  <si>
    <t>CGR4+LIB4</t>
  </si>
  <si>
    <t>CGR5+LIB5</t>
  </si>
  <si>
    <t>MNT6</t>
  </si>
  <si>
    <t>MNT7</t>
  </si>
  <si>
    <t>MNT8</t>
  </si>
  <si>
    <t>MNT9</t>
  </si>
  <si>
    <t>MNT10</t>
  </si>
  <si>
    <t>Somme de MNT6</t>
  </si>
  <si>
    <t>Somme de MNT7</t>
  </si>
  <si>
    <t>Somme de MNT8</t>
  </si>
  <si>
    <t>Somme de MNT9</t>
  </si>
  <si>
    <t>Somme de MNT10</t>
  </si>
  <si>
    <t>Etablissement :</t>
  </si>
  <si>
    <t>Année de l'exercice :</t>
  </si>
  <si>
    <t>CGR :</t>
  </si>
  <si>
    <t>Chemin :</t>
  </si>
  <si>
    <t>Poste :</t>
  </si>
  <si>
    <t>Date :</t>
  </si>
  <si>
    <t>Job :</t>
  </si>
  <si>
    <t>Utilisateur :</t>
  </si>
  <si>
    <t>TOTAL des engagements exécutés</t>
  </si>
  <si>
    <t>TOTAL des charges/immo exécutés</t>
  </si>
  <si>
    <t>Restes à exécuter</t>
  </si>
  <si>
    <t>Solde à engager</t>
  </si>
  <si>
    <t>Solde à exécuter</t>
  </si>
  <si>
    <t>A - Exécution d'engagements (facultatif) et de charges ou immobilisations (obligatoire)</t>
  </si>
  <si>
    <t>Suivi par opération (ou par regroupement d'opérations) des engagements (facultatif), des charges ou immobilisations et des précisions de ressources</t>
  </si>
  <si>
    <t>Opérations pluriannuelles par nature - exécution</t>
  </si>
  <si>
    <t>MNT11</t>
  </si>
  <si>
    <t>Somme de MNT11</t>
  </si>
  <si>
    <t>CENTRE</t>
  </si>
  <si>
    <t>Centre</t>
  </si>
  <si>
    <t>CENTRE - Centre</t>
  </si>
  <si>
    <t>S2010</t>
  </si>
  <si>
    <t>Secteur 2010</t>
  </si>
  <si>
    <t>S2010 - Secteur 2010</t>
  </si>
  <si>
    <t>ACT1</t>
  </si>
  <si>
    <t>Activité 1</t>
  </si>
  <si>
    <t>ACT1 - Activité 1</t>
  </si>
  <si>
    <t>-</t>
  </si>
  <si>
    <t>D</t>
  </si>
  <si>
    <t>Dépenses</t>
  </si>
  <si>
    <t>PER</t>
  </si>
  <si>
    <t>Personnel</t>
  </si>
  <si>
    <t>IND</t>
  </si>
  <si>
    <t>Qualiac développement</t>
  </si>
  <si>
    <t>PR</t>
  </si>
  <si>
    <t>DAT</t>
  </si>
  <si>
    <t>CB1</t>
  </si>
  <si>
    <t>FON</t>
  </si>
  <si>
    <t>Fonctionnement</t>
  </si>
  <si>
    <t>INV</t>
  </si>
  <si>
    <t>Investissement</t>
  </si>
  <si>
    <t>ACT1    EXPORT</t>
  </si>
  <si>
    <t>Export</t>
  </si>
  <si>
    <t>ACT1    EXPORT - Export</t>
  </si>
  <si>
    <t>ACT1    IMPORT</t>
  </si>
  <si>
    <t>Import</t>
  </si>
  <si>
    <t>ACT1    IMPORT - Import</t>
  </si>
  <si>
    <t>ACT1    PROD</t>
  </si>
  <si>
    <t>Produit</t>
  </si>
  <si>
    <t>ACT1    PROD - Produit</t>
  </si>
  <si>
    <t>ACT1    SERVICE</t>
  </si>
  <si>
    <t>Service vendu</t>
  </si>
  <si>
    <t>ACT1    SERVICE - Service vendu</t>
  </si>
  <si>
    <t>ACT2</t>
  </si>
  <si>
    <t>Activité 2</t>
  </si>
  <si>
    <t>ACT2 - Activité 2</t>
  </si>
  <si>
    <t>INT</t>
  </si>
  <si>
    <t>Intervention</t>
  </si>
  <si>
    <t>ACT2    PROD</t>
  </si>
  <si>
    <t>ACT2    PROD - Produit</t>
  </si>
  <si>
    <t>ACT2    SERVICE</t>
  </si>
  <si>
    <t>ACT2    SERVICE - Service vendu</t>
  </si>
  <si>
    <t>ACT2    EXPORT</t>
  </si>
  <si>
    <t>ACT2    EXPORT - Export</t>
  </si>
  <si>
    <t>ACT2    IMPORT</t>
  </si>
  <si>
    <t>ACT2    IMPORT - Import</t>
  </si>
  <si>
    <t>ACT3</t>
  </si>
  <si>
    <t>Activité 3</t>
  </si>
  <si>
    <t>ACT3 - Activité 3</t>
  </si>
  <si>
    <t>ACT3    EXPORT</t>
  </si>
  <si>
    <t>ACT3    EXPORT - Export</t>
  </si>
  <si>
    <t>ACT4</t>
  </si>
  <si>
    <t>Activité 4</t>
  </si>
  <si>
    <t>ACT4 - Activité 4</t>
  </si>
  <si>
    <t>ACT4    IMPORT</t>
  </si>
  <si>
    <t>ACT4    IMPORT - Import</t>
  </si>
  <si>
    <t>ACT5</t>
  </si>
  <si>
    <t>Activité 5</t>
  </si>
  <si>
    <t>ACT5 - Activité 5</t>
  </si>
  <si>
    <t>ACT5    PROD</t>
  </si>
  <si>
    <t>ACT5    PROD - Produit</t>
  </si>
  <si>
    <t>ACT6</t>
  </si>
  <si>
    <t>Activité 6</t>
  </si>
  <si>
    <t>ACT6 - Activité 6</t>
  </si>
  <si>
    <t>ACT6    PROD</t>
  </si>
  <si>
    <t>ACT6    PROD - Produit</t>
  </si>
  <si>
    <t>Total ACT1 - Activité 1</t>
  </si>
  <si>
    <t>Total ACT2 - Activité 2</t>
  </si>
  <si>
    <t>Total ACT3 - Activité 3</t>
  </si>
  <si>
    <t>Total ACT4 - Activité 4</t>
  </si>
  <si>
    <t>Total ACT5 - Activité 5</t>
  </si>
  <si>
    <t>Total ACT6 - Activité 6</t>
  </si>
  <si>
    <t>Total S2010 - Secteur 2010</t>
  </si>
  <si>
    <t>Somme Personnel</t>
  </si>
  <si>
    <t>Somme Fonctionnement</t>
  </si>
  <si>
    <t>Somme Investissement</t>
  </si>
  <si>
    <t>Somme Intervention</t>
  </si>
  <si>
    <t>429994</t>
  </si>
  <si>
    <t>16/05/2019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</si>
</sst>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/>
    <xf numFmtId="49" fontId="0" fillId="0" borderId="0" xfId="0" applyNumberFormat="1"/>
    <xf numFmtId="4" fontId="0" fillId="0" borderId="0" xfId="0" applyNumberFormat="1"/>
    <xf numFmtId="49" fontId="1" fillId="0" borderId="0" xfId="0" applyNumberFormat="1" applyFont="1" applyProtection="1">
      <protection hidden="1"/>
    </xf>
    <xf numFmtId="0" fontId="3" fillId="0" borderId="4" xfId="0" quotePrefix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0" xfId="0" applyFont="1" applyBorder="1" applyAlignment="1">
      <alignment horizontal="left" vertical="center"/>
    </xf>
    <xf numFmtId="0" fontId="2" fillId="0" borderId="0" xfId="0" applyFont="1"/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15" xfId="0" applyFont="1" applyBorder="1" applyAlignment="1">
      <alignment horizontal="left"/>
    </xf>
    <xf numFmtId="0" fontId="7" fillId="0" borderId="0" xfId="0" applyFont="1" applyBorder="1"/>
    <xf numFmtId="4" fontId="7" fillId="0" borderId="0" xfId="0" applyNumberFormat="1" applyFont="1" applyBorder="1"/>
    <xf numFmtId="4" fontId="7" fillId="0" borderId="16" xfId="0" applyNumberFormat="1" applyFont="1" applyBorder="1"/>
    <xf numFmtId="0" fontId="7" fillId="0" borderId="15" xfId="0" applyFont="1" applyBorder="1" applyAlignment="1">
      <alignment horizontal="left" indent="1"/>
    </xf>
    <xf numFmtId="0" fontId="7" fillId="0" borderId="15" xfId="0" applyFont="1" applyBorder="1"/>
    <xf numFmtId="0" fontId="7" fillId="0" borderId="0" xfId="0" applyFont="1" applyBorder="1" applyAlignment="1">
      <alignment horizontal="left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4" fontId="8" fillId="3" borderId="14" xfId="0" applyNumberFormat="1" applyFont="1" applyFill="1" applyBorder="1" applyAlignment="1">
      <alignment vertical="center"/>
    </xf>
    <xf numFmtId="4" fontId="8" fillId="3" borderId="11" xfId="0" applyNumberFormat="1" applyFont="1" applyFill="1" applyBorder="1" applyAlignment="1">
      <alignment vertical="center"/>
    </xf>
    <xf numFmtId="4" fontId="8" fillId="3" borderId="12" xfId="0" applyNumberFormat="1" applyFont="1" applyFill="1" applyBorder="1" applyAlignment="1">
      <alignment vertical="center"/>
    </xf>
  </cellXfs>
  <cellStyles count="1">
    <cellStyle name="Normal" xfId="0" builtinId="0"/>
  </cellStyles>
  <dxfs count="161"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left style="medium">
          <color indexed="64"/>
        </left>
        <right style="medium">
          <color indexed="64"/>
        </right>
      </border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alignment horizontal="right" readingOrder="0"/>
    </dxf>
    <dxf>
      <protection locked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numFmt numFmtId="4" formatCode="#,##0.00"/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left style="medium">
          <color indexed="64"/>
        </left>
        <right style="medium">
          <color indexed="64"/>
        </right>
      </border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alignment horizontal="right" readingOrder="0"/>
    </dxf>
    <dxf>
      <protection locked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numFmt numFmtId="4" formatCode="#,##0.00"/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left style="medium">
          <color indexed="64"/>
        </left>
        <right style="medium">
          <color indexed="64"/>
        </right>
      </border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alignment horizontal="right" readingOrder="0"/>
    </dxf>
    <dxf>
      <protection locked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numFmt numFmtId="4" formatCode="#,##0.00"/>
    </dxf>
    <dxf>
      <numFmt numFmtId="4" formatCode="#,##0.00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protection locked="0"/>
    </dxf>
    <dxf>
      <alignment horizontal="right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border>
        <left style="medium">
          <color indexed="64"/>
        </left>
        <right style="medium">
          <color indexed="64"/>
        </right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/>
      </border>
    </dxf>
    <dxf>
      <font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ableStyleMedium9" defaultPivotStyle="PivotStyleLight16">
    <tableStyle name="PivotStyleMedium2 2" table="0" count="13">
      <tableStyleElement type="wholeTable" dxfId="160"/>
      <tableStyleElement type="headerRow" dxfId="159"/>
      <tableStyleElement type="totalRow" dxfId="158"/>
      <tableStyleElement type="firstRowStripe" dxfId="157"/>
      <tableStyleElement type="firstColumnStripe" dxfId="156"/>
      <tableStyleElement type="firstHeaderCell" dxfId="155"/>
      <tableStyleElement type="firstSubtotalRow" dxfId="154"/>
      <tableStyleElement type="secondSubtotalRow" dxfId="153"/>
      <tableStyleElement type="firstColumnSubheading" dxfId="152"/>
      <tableStyleElement type="firstRowSubheading" dxfId="151"/>
      <tableStyleElement type="secondRowSubheading" dxfId="150"/>
      <tableStyleElement type="pageFieldLabels" dxfId="149"/>
      <tableStyleElement type="pageFieldValues" dxfId="14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ascal robert" refreshedDate="43619.409465046294" createdVersion="5" refreshedVersion="5" minRefreshableVersion="3" recordCount="36">
  <cacheSource type="worksheet">
    <worksheetSource ref="A5:AO1000002" sheet="Donnees"/>
  </cacheSource>
  <cacheFields count="41">
    <cacheField name="CGR0" numFmtId="0">
      <sharedItems containsBlank="1"/>
    </cacheField>
    <cacheField name="LIBELLECGR0" numFmtId="0">
      <sharedItems containsBlank="1"/>
    </cacheField>
    <cacheField name="CGR0+LIB0" numFmtId="0">
      <sharedItems containsBlank="1"/>
    </cacheField>
    <cacheField name="CGR1" numFmtId="0">
      <sharedItems containsBlank="1"/>
    </cacheField>
    <cacheField name="LIBELLECGR1" numFmtId="0">
      <sharedItems containsBlank="1"/>
    </cacheField>
    <cacheField name="CGR1+LIB1" numFmtId="0">
      <sharedItems containsBlank="1" count="2">
        <s v="S2010 - Secteur 2010"/>
        <m/>
      </sharedItems>
    </cacheField>
    <cacheField name="CGR2" numFmtId="0">
      <sharedItems containsBlank="1"/>
    </cacheField>
    <cacheField name="LIBELLECGR2" numFmtId="0">
      <sharedItems containsBlank="1"/>
    </cacheField>
    <cacheField name="CGR2+LIB2" numFmtId="0">
      <sharedItems containsBlank="1" count="7">
        <s v="ACT1 - Activité 1"/>
        <s v="ACT2 - Activité 2"/>
        <s v="ACT3 - Activité 3"/>
        <s v="ACT4 - Activité 4"/>
        <s v="ACT5 - Activité 5"/>
        <s v="ACT6 - Activité 6"/>
        <m/>
      </sharedItems>
    </cacheField>
    <cacheField name="CGR3" numFmtId="0">
      <sharedItems containsBlank="1"/>
    </cacheField>
    <cacheField name="LIBELLECGR3" numFmtId="0">
      <sharedItems containsBlank="1"/>
    </cacheField>
    <cacheField name="CGR3+LIB3" numFmtId="0">
      <sharedItems containsBlank="1"/>
    </cacheField>
    <cacheField name="CGR4" numFmtId="0">
      <sharedItems containsNonDate="0" containsString="0" containsBlank="1"/>
    </cacheField>
    <cacheField name="LIBELLECGR4" numFmtId="0">
      <sharedItems containsNonDate="0" containsString="0" containsBlank="1"/>
    </cacheField>
    <cacheField name="CGR4+LIB4" numFmtId="0">
      <sharedItems containsBlank="1"/>
    </cacheField>
    <cacheField name="CGR5" numFmtId="0">
      <sharedItems containsNonDate="0" containsString="0" containsBlank="1"/>
    </cacheField>
    <cacheField name="LIBELLECGR5" numFmtId="0">
      <sharedItems containsNonDate="0" containsString="0" containsBlank="1"/>
    </cacheField>
    <cacheField name="CGR5+LIB5" numFmtId="0">
      <sharedItems containsBlank="1"/>
    </cacheField>
    <cacheField name="POSTE0" numFmtId="0">
      <sharedItems containsBlank="1"/>
    </cacheField>
    <cacheField name="LIBELLEPOS0" numFmtId="0">
      <sharedItems containsBlank="1"/>
    </cacheField>
    <cacheField name="POSTE1" numFmtId="0">
      <sharedItems containsBlank="1"/>
    </cacheField>
    <cacheField name="LIBELLEPOS1" numFmtId="0">
      <sharedItems containsBlank="1" count="5">
        <s v="Personnel"/>
        <s v="Fonctionnement"/>
        <s v="Investissement"/>
        <s v="Intervention"/>
        <m/>
      </sharedItems>
    </cacheField>
    <cacheField name="POSTE2" numFmtId="0">
      <sharedItems containsNonDate="0" containsString="0" containsBlank="1"/>
    </cacheField>
    <cacheField name="LIBELLEPOS2" numFmtId="0">
      <sharedItems containsNonDate="0" containsString="0" containsBlank="1"/>
    </cacheField>
    <cacheField name="POSTE3" numFmtId="0">
      <sharedItems containsNonDate="0" containsString="0" containsBlank="1"/>
    </cacheField>
    <cacheField name="LIBELLEPOS3" numFmtId="0">
      <sharedItems containsNonDate="0" containsString="0" containsBlank="1"/>
    </cacheField>
    <cacheField name="POSTE4" numFmtId="0">
      <sharedItems containsNonDate="0" containsString="0" containsBlank="1"/>
    </cacheField>
    <cacheField name="LIBELLEPOS4" numFmtId="0">
      <sharedItems containsNonDate="0" containsString="0" containsBlank="1"/>
    </cacheField>
    <cacheField name="POSTE5" numFmtId="0">
      <sharedItems containsNonDate="0" containsString="0" containsBlank="1"/>
    </cacheField>
    <cacheField name="LIBELLEPOS5" numFmtId="0">
      <sharedItems containsNonDate="0" containsString="0" containsBlank="1"/>
    </cacheField>
    <cacheField name="MNT1" numFmtId="0">
      <sharedItems containsString="0" containsBlank="1" containsNumber="1" containsInteger="1" minValue="0" maxValue="55273600"/>
    </cacheField>
    <cacheField name="MNT2" numFmtId="0">
      <sharedItems containsString="0" containsBlank="1" containsNumber="1" containsInteger="1" minValue="0" maxValue="14720000"/>
    </cacheField>
    <cacheField name="MNT3" numFmtId="0">
      <sharedItems containsString="0" containsBlank="1" containsNumber="1" containsInteger="1" minValue="0" maxValue="8832000"/>
    </cacheField>
    <cacheField name="MNT4" numFmtId="0">
      <sharedItems containsString="0" containsBlank="1" containsNumber="1" containsInteger="1" minValue="0" maxValue="23552000"/>
    </cacheField>
    <cacheField name="MNT5" numFmtId="0">
      <sharedItems containsString="0" containsBlank="1" containsNumber="1" containsInteger="1" minValue="0" maxValue="6634000"/>
    </cacheField>
    <cacheField name="MNT6" numFmtId="0">
      <sharedItems containsString="0" containsBlank="1" containsNumber="1" containsInteger="1" minValue="0" maxValue="19430400"/>
    </cacheField>
    <cacheField name="MNT7" numFmtId="0">
      <sharedItems containsString="0" containsBlank="1" containsNumber="1" containsInteger="1" minValue="0" maxValue="19430400"/>
    </cacheField>
    <cacheField name="MNT8" numFmtId="0">
      <sharedItems containsString="0" containsBlank="1" containsNumber="1" containsInteger="1" minValue="-896000" maxValue="5878000"/>
    </cacheField>
    <cacheField name="MNT9" numFmtId="0">
      <sharedItems containsString="0" containsBlank="1" containsNumber="1" containsInteger="1" minValue="0" maxValue="69993600"/>
    </cacheField>
    <cacheField name="MNT10" numFmtId="0">
      <sharedItems containsString="0" containsBlank="1" containsNumber="1" containsInteger="1" minValue="0" maxValue="46441600"/>
    </cacheField>
    <cacheField name="MNT11" numFmtId="0">
      <sharedItems containsString="0" containsBlank="1" containsNumber="1" containsInteger="1" minValue="-4822400" maxValue="5231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"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PER"/>
    <x v="0"/>
    <m/>
    <m/>
    <m/>
    <m/>
    <m/>
    <m/>
    <m/>
    <m/>
    <n v="3072000"/>
    <n v="0"/>
    <n v="1920000"/>
    <n v="1920000"/>
    <n v="1280000"/>
    <n v="1536000"/>
    <n v="2816000"/>
    <n v="-896000"/>
    <n v="3072000"/>
    <n v="1152000"/>
    <n v="256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m/>
    <m/>
    <m/>
    <m/>
    <m/>
    <m/>
    <m/>
    <m/>
    <n v="40854400"/>
    <n v="10880000"/>
    <n v="6528000"/>
    <n v="17408000"/>
    <n v="4897000"/>
    <n v="8160000"/>
    <n v="13057000"/>
    <n v="4351000"/>
    <n v="51734400"/>
    <n v="34326400"/>
    <n v="386774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V"/>
    <x v="2"/>
    <m/>
    <m/>
    <m/>
    <m/>
    <m/>
    <m/>
    <m/>
    <m/>
    <n v="150130"/>
    <n v="150130"/>
    <n v="0"/>
    <n v="150130"/>
    <n v="0"/>
    <n v="355630"/>
    <n v="355630"/>
    <n v="205500"/>
    <n v="300260"/>
    <n v="150130"/>
    <n v="-5537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PER"/>
    <x v="0"/>
    <m/>
    <m/>
    <m/>
    <m/>
    <m/>
    <m/>
    <m/>
    <m/>
    <n v="4166400"/>
    <n v="640000"/>
    <n v="768000"/>
    <n v="1408000"/>
    <n v="0"/>
    <n v="1075200"/>
    <n v="1075200"/>
    <n v="332800"/>
    <n v="4806400"/>
    <n v="3398400"/>
    <n v="37312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m/>
    <m/>
    <m/>
    <m/>
    <m/>
    <m/>
    <m/>
    <m/>
    <n v="17707200"/>
    <n v="2720000"/>
    <n v="3264000"/>
    <n v="5984000"/>
    <n v="400000"/>
    <n v="4569600"/>
    <n v="4569600"/>
    <n v="1414400"/>
    <n v="20427200"/>
    <n v="14443200"/>
    <n v="158576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PER"/>
    <x v="0"/>
    <m/>
    <m/>
    <m/>
    <m/>
    <m/>
    <m/>
    <m/>
    <m/>
    <n v="8332800"/>
    <n v="1280000"/>
    <n v="1536000"/>
    <n v="2816000"/>
    <n v="0"/>
    <n v="2150400"/>
    <n v="2150400"/>
    <n v="665600"/>
    <n v="9612800"/>
    <n v="6796800"/>
    <n v="74624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m/>
    <m/>
    <m/>
    <m/>
    <m/>
    <m/>
    <m/>
    <m/>
    <n v="35414400"/>
    <n v="5440000"/>
    <n v="6528000"/>
    <n v="11968000"/>
    <n v="70400"/>
    <n v="9139200"/>
    <n v="9139200"/>
    <n v="2828800"/>
    <n v="40854400"/>
    <n v="28886400"/>
    <n v="317152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PER"/>
    <x v="0"/>
    <m/>
    <m/>
    <m/>
    <m/>
    <m/>
    <m/>
    <m/>
    <m/>
    <n v="4166400"/>
    <n v="640000"/>
    <n v="768000"/>
    <n v="1408000"/>
    <n v="0"/>
    <n v="1075200"/>
    <n v="1075200"/>
    <n v="332800"/>
    <n v="4806400"/>
    <n v="3398400"/>
    <n v="37312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m/>
    <m/>
    <m/>
    <m/>
    <m/>
    <m/>
    <m/>
    <m/>
    <n v="17707200"/>
    <n v="2720000"/>
    <n v="3264000"/>
    <n v="5984000"/>
    <n v="0"/>
    <n v="4569600"/>
    <n v="4569600"/>
    <n v="1414400"/>
    <n v="20427200"/>
    <n v="14443200"/>
    <n v="158576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PER"/>
    <x v="0"/>
    <m/>
    <m/>
    <m/>
    <m/>
    <m/>
    <m/>
    <m/>
    <m/>
    <n v="4166400"/>
    <n v="640000"/>
    <n v="768000"/>
    <n v="1408000"/>
    <n v="0"/>
    <n v="1075200"/>
    <n v="1075200"/>
    <n v="332800"/>
    <n v="4806400"/>
    <n v="3398400"/>
    <n v="37312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m/>
    <m/>
    <m/>
    <m/>
    <m/>
    <m/>
    <m/>
    <m/>
    <n v="17707200"/>
    <n v="2720000"/>
    <n v="3264000"/>
    <n v="5984000"/>
    <n v="0"/>
    <n v="4569600"/>
    <n v="4569600"/>
    <n v="1414400"/>
    <n v="20427200"/>
    <n v="14443200"/>
    <n v="158576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PER"/>
    <x v="0"/>
    <m/>
    <m/>
    <m/>
    <m/>
    <m/>
    <m/>
    <m/>
    <m/>
    <n v="9612800"/>
    <n v="2560000"/>
    <n v="1536000"/>
    <n v="4096000"/>
    <n v="1152000"/>
    <n v="1920000"/>
    <n v="3072000"/>
    <n v="1024000"/>
    <n v="12172800"/>
    <n v="8076800"/>
    <n v="91008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m/>
    <m/>
    <m/>
    <m/>
    <m/>
    <m/>
    <m/>
    <m/>
    <n v="55273600"/>
    <n v="14720000"/>
    <n v="8832000"/>
    <n v="23552000"/>
    <n v="6634000"/>
    <n v="11040000"/>
    <n v="17674000"/>
    <n v="5878000"/>
    <n v="69993600"/>
    <n v="46441600"/>
    <n v="523196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INT"/>
    <x v="3"/>
    <m/>
    <m/>
    <m/>
    <m/>
    <m/>
    <m/>
    <m/>
    <m/>
    <n v="2403200"/>
    <n v="640000"/>
    <n v="384000"/>
    <n v="1024000"/>
    <n v="288000"/>
    <n v="480000"/>
    <n v="768000"/>
    <n v="256000"/>
    <n v="3043200"/>
    <n v="2019200"/>
    <n v="22752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PER"/>
    <x v="0"/>
    <m/>
    <m/>
    <m/>
    <m/>
    <m/>
    <m/>
    <m/>
    <m/>
    <n v="4166400"/>
    <n v="640000"/>
    <n v="768000"/>
    <n v="1408000"/>
    <n v="0"/>
    <n v="1689600"/>
    <n v="1689600"/>
    <n v="281600"/>
    <n v="4806400"/>
    <n v="3398400"/>
    <n v="31168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m/>
    <m/>
    <m/>
    <m/>
    <m/>
    <m/>
    <m/>
    <m/>
    <n v="23956800"/>
    <n v="3680000"/>
    <n v="4416000"/>
    <n v="8096000"/>
    <n v="70400"/>
    <n v="9715200"/>
    <n v="9715200"/>
    <n v="1619200"/>
    <n v="27636800"/>
    <n v="19540800"/>
    <n v="179216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INT"/>
    <x v="3"/>
    <m/>
    <m/>
    <m/>
    <m/>
    <m/>
    <m/>
    <m/>
    <m/>
    <n v="1041600"/>
    <n v="160000"/>
    <n v="192000"/>
    <n v="352000"/>
    <n v="0"/>
    <n v="422400"/>
    <n v="422400"/>
    <n v="70400"/>
    <n v="1201600"/>
    <n v="849600"/>
    <n v="7792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PER"/>
    <x v="0"/>
    <m/>
    <m/>
    <m/>
    <m/>
    <m/>
    <m/>
    <m/>
    <m/>
    <n v="4166400"/>
    <n v="640000"/>
    <n v="768000"/>
    <n v="1408000"/>
    <n v="0"/>
    <n v="1689600"/>
    <n v="1689600"/>
    <n v="281600"/>
    <n v="4806400"/>
    <n v="3398400"/>
    <n v="31168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m/>
    <m/>
    <m/>
    <m/>
    <m/>
    <m/>
    <m/>
    <m/>
    <n v="23956800"/>
    <n v="3680000"/>
    <n v="4416000"/>
    <n v="8096000"/>
    <n v="0"/>
    <n v="9715200"/>
    <n v="9715200"/>
    <n v="1619200"/>
    <n v="27636800"/>
    <n v="19540800"/>
    <n v="179216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INT"/>
    <x v="3"/>
    <m/>
    <m/>
    <m/>
    <m/>
    <m/>
    <m/>
    <m/>
    <m/>
    <n v="1031600"/>
    <n v="150000"/>
    <n v="192000"/>
    <n v="342000"/>
    <n v="0"/>
    <n v="422400"/>
    <n v="422400"/>
    <n v="80400"/>
    <n v="1181600"/>
    <n v="839600"/>
    <n v="7592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PER"/>
    <x v="0"/>
    <m/>
    <m/>
    <m/>
    <m/>
    <m/>
    <m/>
    <m/>
    <m/>
    <n v="4166400"/>
    <n v="640000"/>
    <n v="768000"/>
    <n v="1408000"/>
    <n v="0"/>
    <n v="1689600"/>
    <n v="1689600"/>
    <n v="281600"/>
    <n v="4806400"/>
    <n v="3398400"/>
    <n v="31168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m/>
    <m/>
    <m/>
    <m/>
    <m/>
    <m/>
    <m/>
    <m/>
    <n v="23956800"/>
    <n v="3680000"/>
    <n v="4416000"/>
    <n v="8096000"/>
    <n v="0"/>
    <n v="9715200"/>
    <n v="9715200"/>
    <n v="1619200"/>
    <n v="27636800"/>
    <n v="19540800"/>
    <n v="179216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INT"/>
    <x v="3"/>
    <m/>
    <m/>
    <m/>
    <m/>
    <m/>
    <m/>
    <m/>
    <m/>
    <n v="1041600"/>
    <n v="160000"/>
    <n v="192000"/>
    <n v="352000"/>
    <n v="0"/>
    <n v="422400"/>
    <n v="422400"/>
    <n v="70400"/>
    <n v="1201600"/>
    <n v="849600"/>
    <n v="7792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PER"/>
    <x v="0"/>
    <m/>
    <m/>
    <m/>
    <m/>
    <m/>
    <m/>
    <m/>
    <m/>
    <n v="8332800"/>
    <n v="1280000"/>
    <n v="1536000"/>
    <n v="2816000"/>
    <n v="70400"/>
    <n v="3379200"/>
    <n v="3379200"/>
    <n v="563200"/>
    <n v="9612800"/>
    <n v="6796800"/>
    <n v="62336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m/>
    <m/>
    <m/>
    <m/>
    <m/>
    <m/>
    <m/>
    <m/>
    <n v="47913600"/>
    <n v="7360000"/>
    <n v="8832000"/>
    <n v="16192000"/>
    <n v="0"/>
    <n v="19430400"/>
    <n v="19430400"/>
    <n v="3238400"/>
    <n v="55273600"/>
    <n v="39081600"/>
    <n v="358432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INT"/>
    <x v="3"/>
    <m/>
    <m/>
    <m/>
    <m/>
    <m/>
    <m/>
    <m/>
    <m/>
    <n v="2083200"/>
    <n v="320000"/>
    <n v="384000"/>
    <n v="704000"/>
    <n v="0"/>
    <n v="844800"/>
    <n v="844800"/>
    <n v="140800"/>
    <n v="2403200"/>
    <n v="1699200"/>
    <n v="1558400"/>
  </r>
  <r>
    <s v="CENTRE"/>
    <s v="Centre"/>
    <s v="CENTRE - Centre"/>
    <s v="S2010"/>
    <s v="Secteur 2010"/>
    <x v="0"/>
    <s v="ACT3"/>
    <s v="Activité 3"/>
    <x v="2"/>
    <m/>
    <m/>
    <s v="-"/>
    <m/>
    <m/>
    <s v="-"/>
    <m/>
    <m/>
    <s v="-"/>
    <s v="D"/>
    <s v="Dépenses"/>
    <s v="INT"/>
    <x v="3"/>
    <m/>
    <m/>
    <m/>
    <m/>
    <m/>
    <m/>
    <m/>
    <m/>
    <n v="400000"/>
    <n v="400000"/>
    <n v="640000"/>
    <n v="400000"/>
    <n v="400000"/>
    <n v="0"/>
    <n v="0"/>
    <n v="400000"/>
    <n v="800000"/>
    <n v="400000"/>
    <n v="800000"/>
  </r>
  <r>
    <s v="CENTRE"/>
    <s v="Centre"/>
    <s v="CENTRE - Centre"/>
    <s v="S2010"/>
    <s v="Secteur 2010"/>
    <x v="0"/>
    <s v="ACT3"/>
    <s v="Activité 3"/>
    <x v="2"/>
    <s v="ACT3    EXPORT"/>
    <s v="Export"/>
    <s v="ACT3    EXPORT - Export"/>
    <m/>
    <m/>
    <s v="-"/>
    <m/>
    <m/>
    <s v="-"/>
    <s v="D"/>
    <s v="Dépenses"/>
    <s v="PER"/>
    <x v="0"/>
    <m/>
    <m/>
    <m/>
    <m/>
    <m/>
    <m/>
    <m/>
    <m/>
    <n v="512000"/>
    <n v="492000"/>
    <n v="0"/>
    <n v="512000"/>
    <n v="0"/>
    <n v="614400"/>
    <n v="614400"/>
    <n v="102400"/>
    <n v="1004000"/>
    <n v="492000"/>
    <n v="389600"/>
  </r>
  <r>
    <s v="CENTRE"/>
    <s v="Centre"/>
    <s v="CENTRE - Centre"/>
    <s v="S2010"/>
    <s v="Secteur 2010"/>
    <x v="0"/>
    <s v="ACT3"/>
    <s v="Activité 3"/>
    <x v="2"/>
    <s v="ACT3    EXPORT"/>
    <s v="Export"/>
    <s v="ACT3    EXPORT - Export"/>
    <m/>
    <m/>
    <s v="-"/>
    <m/>
    <m/>
    <s v="-"/>
    <s v="D"/>
    <s v="Dépenses"/>
    <s v="FON"/>
    <x v="1"/>
    <m/>
    <m/>
    <m/>
    <m/>
    <m/>
    <m/>
    <m/>
    <m/>
    <n v="0"/>
    <n v="200000"/>
    <n v="70400"/>
    <n v="0"/>
    <n v="0"/>
    <n v="2611200"/>
    <n v="2611200"/>
    <n v="2611200"/>
    <n v="200000"/>
    <n v="200000"/>
    <n v="-241120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PER"/>
    <x v="0"/>
    <m/>
    <m/>
    <m/>
    <m/>
    <m/>
    <m/>
    <m/>
    <m/>
    <n v="1024000"/>
    <n v="1024000"/>
    <n v="0"/>
    <n v="1024000"/>
    <n v="400000"/>
    <n v="1228800"/>
    <n v="1228800"/>
    <n v="204800"/>
    <n v="2048000"/>
    <n v="1024000"/>
    <n v="81920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m/>
    <m/>
    <m/>
    <m/>
    <m/>
    <m/>
    <m/>
    <m/>
    <n v="400000"/>
    <n v="0"/>
    <n v="0"/>
    <n v="0"/>
    <n v="0"/>
    <n v="5222400"/>
    <n v="5222400"/>
    <n v="5222400"/>
    <n v="400000"/>
    <n v="400000"/>
    <n v="-482240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PER"/>
    <x v="0"/>
    <m/>
    <m/>
    <m/>
    <m/>
    <m/>
    <m/>
    <m/>
    <m/>
    <n v="480000"/>
    <n v="480000"/>
    <n v="70400"/>
    <n v="480000"/>
    <n v="0"/>
    <n v="614400"/>
    <n v="614400"/>
    <n v="134400"/>
    <n v="960000"/>
    <n v="480000"/>
    <n v="34560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m/>
    <m/>
    <m/>
    <m/>
    <m/>
    <m/>
    <m/>
    <m/>
    <n v="0"/>
    <n v="640000"/>
    <n v="0"/>
    <n v="0"/>
    <n v="640000"/>
    <n v="2611200"/>
    <n v="2611200"/>
    <n v="2611200"/>
    <n v="640000"/>
    <n v="640000"/>
    <n v="-197120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PER"/>
    <x v="0"/>
    <m/>
    <m/>
    <m/>
    <m/>
    <m/>
    <m/>
    <m/>
    <m/>
    <n v="375000"/>
    <n v="375000"/>
    <n v="0"/>
    <n v="375000"/>
    <n v="0"/>
    <n v="614400"/>
    <n v="614400"/>
    <n v="239400"/>
    <n v="750000"/>
    <n v="375000"/>
    <n v="13560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m/>
    <m/>
    <m/>
    <m/>
    <m/>
    <m/>
    <m/>
    <m/>
    <n v="0"/>
    <n v="0"/>
    <n v="0"/>
    <n v="0"/>
    <n v="0"/>
    <n v="2611200"/>
    <n v="2611200"/>
    <n v="2611200"/>
    <n v="0"/>
    <n v="0"/>
    <n v="-2611200"/>
  </r>
  <r>
    <m/>
    <m/>
    <m/>
    <m/>
    <m/>
    <x v="1"/>
    <m/>
    <m/>
    <x v="6"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5" applyNumberFormats="0" applyBorderFormats="0" applyFontFormats="0" applyPatternFormats="0" applyAlignmentFormats="0" applyWidthHeightFormats="1" dataCaption="Valeurs" grandTotalCaption="Total" updatedVersion="5" minRefreshableVersion="3" showCalcMbrs="0" showDataTips="0" itemPrintTitles="1" createdVersion="3" indent="0" showHeaders="0" outline="1" outlineData="1" multipleFieldFilters="0">
  <location ref="B15:M49" firstHeaderRow="0" firstDataRow="1" firstDataCol="2"/>
  <pivotFields count="41"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3">
        <item x="1"/>
        <item x="0"/>
        <item t="default"/>
      </items>
    </pivotField>
    <pivotField compact="0" subtotalTop="0" showAll="0"/>
    <pivotField subtotalTop="0" showAll="0"/>
    <pivotField axis="axisRow" compact="0" subtotalTop="0" showAll="0">
      <items count="8">
        <item x="6"/>
        <item x="0"/>
        <item x="1"/>
        <item x="2"/>
        <item x="3"/>
        <item x="4"/>
        <item x="5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 sumSubtotal="1"/>
    <pivotField axis="axisRow" subtotalTop="0" showAll="0" sumSubtotal="1">
      <items count="6">
        <item x="4"/>
        <item x="0"/>
        <item x="1"/>
        <item x="2"/>
        <item x="3"/>
        <item t="sum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</pivotFields>
  <rowFields count="3">
    <field x="5"/>
    <field x="8"/>
    <field x="21"/>
  </rowFields>
  <rowItems count="34">
    <i>
      <x v="1"/>
    </i>
    <i r="1">
      <x v="1"/>
    </i>
    <i r="2">
      <x v="1"/>
    </i>
    <i r="2">
      <x v="2"/>
    </i>
    <i r="2">
      <x v="3"/>
    </i>
    <i t="default" r="1">
      <x v="1"/>
    </i>
    <i r="1">
      <x v="2"/>
    </i>
    <i r="2">
      <x v="1"/>
    </i>
    <i r="2">
      <x v="2"/>
    </i>
    <i r="2">
      <x v="4"/>
    </i>
    <i t="default" r="1">
      <x v="2"/>
    </i>
    <i r="1">
      <x v="3"/>
    </i>
    <i r="2">
      <x v="1"/>
    </i>
    <i r="2">
      <x v="2"/>
    </i>
    <i r="2">
      <x v="4"/>
    </i>
    <i t="default" r="1">
      <x v="3"/>
    </i>
    <i r="1">
      <x v="4"/>
    </i>
    <i r="2">
      <x v="1"/>
    </i>
    <i r="2">
      <x v="2"/>
    </i>
    <i t="default" r="1">
      <x v="4"/>
    </i>
    <i r="1">
      <x v="5"/>
    </i>
    <i r="2">
      <x v="1"/>
    </i>
    <i r="2">
      <x v="2"/>
    </i>
    <i t="default" r="1">
      <x v="5"/>
    </i>
    <i r="1">
      <x v="6"/>
    </i>
    <i r="2">
      <x v="1"/>
    </i>
    <i r="2">
      <x v="2"/>
    </i>
    <i t="default" r="1">
      <x v="6"/>
    </i>
    <i t="default">
      <x v="1"/>
    </i>
    <i t="sum">
      <x v="1048832"/>
      <x v="1048832"/>
      <x v="1"/>
    </i>
    <i t="sum" r="2">
      <x v="2"/>
    </i>
    <i t="sum" r="2">
      <x v="3"/>
    </i>
    <i t="sum" r="2">
      <x v="4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Somme de MNT9" fld="38" baseField="0" baseItem="0" numFmtId="4"/>
    <dataField name="Somme de MNT2" fld="31" baseField="0" baseItem="0" numFmtId="4"/>
    <dataField name="Somme de MNT3" fld="32" baseField="0" baseItem="0" numFmtId="4"/>
    <dataField name="Somme de MNT4" fld="33" baseField="0" baseItem="0" numFmtId="4"/>
    <dataField name="Somme de MNT5" fld="34" baseField="0" baseItem="0" numFmtId="4"/>
    <dataField name="Somme de MNT6" fld="35" baseField="0" baseItem="0" numFmtId="4"/>
    <dataField name="Somme de MNT7" fld="36" baseField="0" baseItem="0" numFmtId="4"/>
    <dataField name="Somme de MNT8" fld="37" baseField="0" baseItem="0" numFmtId="4"/>
    <dataField name="Somme de MNT10" fld="39" baseField="0" baseItem="0" numFmtId="4"/>
    <dataField name="Somme de MNT11" fld="40" baseField="5" baseItem="0" numFmtId="4"/>
  </dataFields>
  <formats count="37">
    <format dxfId="147">
      <pivotArea grandRow="1" outline="0" collapsedLevelsAreSubtotals="1" fieldPosition="0"/>
    </format>
    <format dxfId="146">
      <pivotArea dataOnly="0" labelOnly="1" grandRow="1" outline="0" fieldPosition="0"/>
    </format>
    <format dxfId="145">
      <pivotArea type="all" dataOnly="0" outline="0" fieldPosition="0"/>
    </format>
    <format dxfId="144">
      <pivotArea grandRow="1" outline="0" collapsedLevelsAreSubtotals="1" fieldPosition="0"/>
    </format>
    <format dxfId="143">
      <pivotArea dataOnly="0" labelOnly="1" grandRow="1" outline="0" fieldPosition="0"/>
    </format>
    <format dxfId="142">
      <pivotArea grandRow="1" outline="0" collapsedLevelsAreSubtotals="1" fieldPosition="0"/>
    </format>
    <format dxfId="141">
      <pivotArea dataOnly="0" labelOnly="1" grandRow="1" outline="0" fieldPosition="0"/>
    </format>
    <format dxfId="140">
      <pivotArea grandRow="1" outline="0" collapsedLevelsAreSubtotals="1" fieldPosition="0"/>
    </format>
    <format dxfId="139">
      <pivotArea dataOnly="0" labelOnly="1" grandRow="1" outline="0" fieldPosition="0"/>
    </format>
    <format dxfId="138">
      <pivotArea grandRow="1" outline="0" collapsedLevelsAreSubtotals="1" fieldPosition="0"/>
    </format>
    <format dxfId="137">
      <pivotArea dataOnly="0" labelOnly="1" grandRow="1" outline="0" fieldPosition="0"/>
    </format>
    <format dxfId="136">
      <pivotArea dataOnly="0" labelOnly="1" grandRow="1" outline="0" fieldPosition="0"/>
    </format>
    <format dxfId="135">
      <pivotArea dataOnly="0" labelOnly="1" grandRow="1" outline="0" fieldPosition="0"/>
    </format>
    <format dxfId="134">
      <pivotArea grandRow="1" outline="0" collapsedLevelsAreSubtotals="1" fieldPosition="0"/>
    </format>
    <format dxfId="133">
      <pivotArea dataOnly="0" labelOnly="1" grandRow="1" outline="0" fieldPosition="0"/>
    </format>
    <format dxfId="132">
      <pivotArea dataOnly="0" labelOnly="1" grandRow="1" outline="0" fieldPosition="0"/>
    </format>
    <format dxfId="131">
      <pivotArea outline="0" fieldPosition="0">
        <references count="1">
          <reference field="4294967294" count="1">
            <x v="1"/>
          </reference>
        </references>
      </pivotArea>
    </format>
    <format dxfId="130">
      <pivotArea outline="0" fieldPosition="0">
        <references count="1">
          <reference field="4294967294" count="1">
            <x v="2"/>
          </reference>
        </references>
      </pivotArea>
    </format>
    <format dxfId="129">
      <pivotArea outline="0" fieldPosition="0">
        <references count="1">
          <reference field="4294967294" count="1">
            <x v="3"/>
          </reference>
        </references>
      </pivotArea>
    </format>
    <format dxfId="128">
      <pivotArea outline="0" fieldPosition="0">
        <references count="1">
          <reference field="4294967294" count="1">
            <x v="4"/>
          </reference>
        </references>
      </pivotArea>
    </format>
    <format dxfId="127">
      <pivotArea type="all" dataOnly="0" outline="0" fieldPosition="0"/>
    </format>
    <format dxfId="126">
      <pivotArea grandRow="1" outline="0" collapsedLevelsAreSubtotals="1" fieldPosition="0"/>
    </format>
    <format dxfId="125">
      <pivotArea dataOnly="0" labelOnly="1" grandRow="1" outline="0" fieldPosition="0"/>
    </format>
    <format dxfId="124">
      <pivotArea outline="0" fieldPosition="0">
        <references count="1">
          <reference field="4294967294" count="1">
            <x v="5"/>
          </reference>
        </references>
      </pivotArea>
    </format>
    <format dxfId="123">
      <pivotArea outline="0" fieldPosition="0">
        <references count="1">
          <reference field="4294967294" count="1">
            <x v="6"/>
          </reference>
        </references>
      </pivotArea>
    </format>
    <format dxfId="122">
      <pivotArea outline="0" fieldPosition="0">
        <references count="1">
          <reference field="4294967294" count="1">
            <x v="7"/>
          </reference>
        </references>
      </pivotArea>
    </format>
    <format dxfId="121">
      <pivotArea outline="0" fieldPosition="0">
        <references count="1">
          <reference field="4294967294" count="1">
            <x v="0"/>
          </reference>
        </references>
      </pivotArea>
    </format>
    <format dxfId="120">
      <pivotArea outline="0" fieldPosition="0">
        <references count="1">
          <reference field="4294967294" count="1">
            <x v="8"/>
          </reference>
        </references>
      </pivotArea>
    </format>
    <format dxfId="119">
      <pivotArea type="all" dataOnly="0" outline="0" fieldPosition="0"/>
    </format>
    <format dxfId="118">
      <pivotArea outline="0" collapsedLevelsAreSubtotals="1" fieldPosition="0"/>
    </format>
    <format dxfId="117">
      <pivotArea dataOnly="0" labelOnly="1" grandRow="1" outline="0" fieldPosition="0"/>
    </format>
    <format dxfId="116">
      <pivotArea dataOnly="0" labelOnly="1" outline="0" fieldPosition="0">
        <references count="1">
          <reference field="8" count="1">
            <x v="1048832"/>
          </reference>
        </references>
      </pivotArea>
    </format>
    <format dxfId="115">
      <pivotArea type="all" dataOnly="0" outline="0" fieldPosition="0"/>
    </format>
    <format dxfId="114">
      <pivotArea outline="0" collapsedLevelsAreSubtotals="1" fieldPosition="0"/>
    </format>
    <format dxfId="113">
      <pivotArea dataOnly="0" labelOnly="1" grandRow="1" outline="0" fieldPosition="0"/>
    </format>
    <format dxfId="112">
      <pivotArea dataOnly="0" labelOnly="1" outline="0" fieldPosition="0">
        <references count="1">
          <reference field="8" count="1">
            <x v="1048832"/>
          </reference>
        </references>
      </pivotArea>
    </format>
    <format dxfId="111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Medium2 2" showRowHeaders="1" showColHeaders="1" showRowStripes="0" showColStripes="0" showLastColumn="1"/>
  <filters count="2">
    <filter fld="5" type="captionNotEqual" evalOrder="-1" id="6" stringValue1="">
      <autoFilter ref="A1">
        <filterColumn colId="0">
          <customFilters>
            <customFilter operator="notEqual" val=" "/>
          </customFilters>
        </filterColumn>
      </autoFilter>
    </filter>
    <filter fld="21" type="captionNotEqual" evalOrder="-1" id="5" stringValue1="">
      <autoFilter ref="A1">
        <filterColumn colId="0">
          <customFilters>
            <customFilter operator="notEqual" val=" "/>
          </customFilters>
        </filterColumn>
      </autoFilter>
    </filter>
  </filters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showGridLines="0" showZeros="0" tabSelected="1" zoomScaleNormal="100" workbookViewId="0"/>
  </sheetViews>
  <sheetFormatPr baseColWidth="10" defaultRowHeight="15.75" customHeight="1" x14ac:dyDescent="0.25"/>
  <cols>
    <col min="1" max="1" width="3.28515625" style="6" customWidth="1"/>
    <col min="2" max="2" width="20.7109375" style="6" customWidth="1"/>
    <col min="3" max="3" width="30.7109375" style="6" customWidth="1"/>
    <col min="4" max="13" width="16.7109375" style="6" customWidth="1"/>
    <col min="14" max="15" width="21.42578125" style="6" customWidth="1"/>
    <col min="16" max="16" width="12.7109375" style="6" bestFit="1" customWidth="1"/>
    <col min="17" max="16384" width="11.42578125" style="6"/>
  </cols>
  <sheetData>
    <row r="1" spans="1:13" ht="15" customHeight="1" x14ac:dyDescent="0.25">
      <c r="L1" s="15" t="str">
        <f>CONCATENATE("Edité au : ",Donnees!F4)</f>
        <v>Edité au : 16/05/2019</v>
      </c>
    </row>
    <row r="2" spans="1:13" ht="15" customHeight="1" x14ac:dyDescent="0.25">
      <c r="B2" s="21" t="str">
        <f>Donnees!AQ6</f>
        <v>Qualiac développement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5" customHeight="1" x14ac:dyDescent="0.2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15" customHeight="1" x14ac:dyDescent="0.25">
      <c r="B4" s="20" t="s">
        <v>94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ht="15" customHeigh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ht="15" customHeight="1" x14ac:dyDescent="0.25">
      <c r="B6" s="24" t="s">
        <v>10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</row>
    <row r="7" spans="1:13" ht="15" customHeight="1" x14ac:dyDescent="0.25"/>
    <row r="8" spans="1:13" ht="15" customHeight="1" x14ac:dyDescent="0.25">
      <c r="B8" s="16" t="s">
        <v>93</v>
      </c>
    </row>
    <row r="9" spans="1:13" ht="15" customHeight="1" x14ac:dyDescent="0.25"/>
    <row r="10" spans="1:13" ht="15" customHeight="1" x14ac:dyDescent="0.25">
      <c r="B10" s="27" t="s">
        <v>92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3" ht="15" customHeight="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spans="1:13" ht="15" customHeight="1" x14ac:dyDescent="0.25">
      <c r="B12" s="10" t="s">
        <v>13</v>
      </c>
      <c r="C12" s="11"/>
      <c r="D12" s="12" t="s">
        <v>21</v>
      </c>
      <c r="E12" s="19" t="s">
        <v>32</v>
      </c>
      <c r="F12" s="17"/>
      <c r="G12" s="17"/>
      <c r="H12" s="17"/>
      <c r="I12" s="17"/>
      <c r="J12" s="17"/>
      <c r="K12" s="18"/>
      <c r="L12" s="17" t="str">
        <f>CONCATENATE("Prévision ",Donnees!E1+1," et suivantes")</f>
        <v>Prévision 2016 et suivantes</v>
      </c>
      <c r="M12" s="18"/>
    </row>
    <row r="13" spans="1:13" ht="51" x14ac:dyDescent="0.25">
      <c r="B13" s="22" t="s">
        <v>14</v>
      </c>
      <c r="C13" s="22" t="s">
        <v>15</v>
      </c>
      <c r="D13" s="13" t="s">
        <v>16</v>
      </c>
      <c r="E13" s="13" t="str">
        <f>CONCATENATE("Engagements exécutés les années antérieures à ",Donnees!E1)</f>
        <v>Engagements exécutés les années antérieures à 2015</v>
      </c>
      <c r="F13" s="13" t="str">
        <f>CONCATENATE("Engagements exécutés en ",Donnees!E1)</f>
        <v>Engagements exécutés en 2015</v>
      </c>
      <c r="G13" s="13" t="s">
        <v>87</v>
      </c>
      <c r="H13" s="13" t="str">
        <f>CONCATENATE("Charges/Immo exécutées les années antérieures à ",Donnees!E1)</f>
        <v>Charges/Immo exécutées les années antérieures à 2015</v>
      </c>
      <c r="I13" s="13" t="str">
        <f>CONCATENATE("Charges/Immo exécutés en ",Donnees!E1)</f>
        <v>Charges/Immo exécutés en 2015</v>
      </c>
      <c r="J13" s="13" t="s">
        <v>88</v>
      </c>
      <c r="K13" s="13" t="s">
        <v>89</v>
      </c>
      <c r="L13" s="13" t="s">
        <v>90</v>
      </c>
      <c r="M13" s="13" t="s">
        <v>91</v>
      </c>
    </row>
    <row r="14" spans="1:13" ht="15" x14ac:dyDescent="0.25">
      <c r="B14" s="23"/>
      <c r="C14" s="23"/>
      <c r="D14" s="5" t="s">
        <v>17</v>
      </c>
      <c r="E14" s="5" t="s">
        <v>18</v>
      </c>
      <c r="F14" s="5" t="s">
        <v>19</v>
      </c>
      <c r="G14" s="5" t="s">
        <v>33</v>
      </c>
      <c r="H14" s="5" t="s">
        <v>20</v>
      </c>
      <c r="I14" s="5" t="s">
        <v>34</v>
      </c>
      <c r="J14" s="5" t="s">
        <v>35</v>
      </c>
      <c r="K14" s="5" t="s">
        <v>36</v>
      </c>
      <c r="L14" s="5" t="s">
        <v>37</v>
      </c>
      <c r="M14" s="5" t="s">
        <v>38</v>
      </c>
    </row>
    <row r="15" spans="1:13" ht="15" hidden="1" customHeight="1" x14ac:dyDescent="0.25">
      <c r="B15" s="29"/>
      <c r="C15" s="30"/>
      <c r="D15" s="30" t="s">
        <v>77</v>
      </c>
      <c r="E15" s="30" t="s">
        <v>27</v>
      </c>
      <c r="F15" s="30" t="s">
        <v>28</v>
      </c>
      <c r="G15" s="30" t="s">
        <v>29</v>
      </c>
      <c r="H15" s="30" t="s">
        <v>30</v>
      </c>
      <c r="I15" s="30" t="s">
        <v>74</v>
      </c>
      <c r="J15" s="30" t="s">
        <v>75</v>
      </c>
      <c r="K15" s="30" t="s">
        <v>76</v>
      </c>
      <c r="L15" s="30" t="s">
        <v>78</v>
      </c>
      <c r="M15" s="31" t="s">
        <v>96</v>
      </c>
    </row>
    <row r="16" spans="1:13" ht="15" customHeight="1" x14ac:dyDescent="0.25">
      <c r="A16" s="7"/>
      <c r="B16" s="32" t="s">
        <v>102</v>
      </c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5"/>
    </row>
    <row r="17" spans="1:13" ht="15" customHeight="1" x14ac:dyDescent="0.25">
      <c r="A17" s="7"/>
      <c r="B17" s="36" t="s">
        <v>105</v>
      </c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5"/>
    </row>
    <row r="18" spans="1:13" ht="15" customHeight="1" x14ac:dyDescent="0.25">
      <c r="A18" s="7"/>
      <c r="B18" s="37"/>
      <c r="C18" s="38" t="s">
        <v>110</v>
      </c>
      <c r="D18" s="34">
        <v>27104000</v>
      </c>
      <c r="E18" s="34">
        <v>3200000</v>
      </c>
      <c r="F18" s="34">
        <v>5760000</v>
      </c>
      <c r="G18" s="34">
        <v>8960000</v>
      </c>
      <c r="H18" s="34">
        <v>1280000</v>
      </c>
      <c r="I18" s="34">
        <v>6912000</v>
      </c>
      <c r="J18" s="34">
        <v>8192000</v>
      </c>
      <c r="K18" s="34">
        <v>768000</v>
      </c>
      <c r="L18" s="34">
        <v>18144000</v>
      </c>
      <c r="M18" s="35">
        <v>18912000</v>
      </c>
    </row>
    <row r="19" spans="1:13" ht="15" customHeight="1" x14ac:dyDescent="0.25">
      <c r="B19" s="37"/>
      <c r="C19" s="38" t="s">
        <v>117</v>
      </c>
      <c r="D19" s="34">
        <v>153870400</v>
      </c>
      <c r="E19" s="34">
        <v>24480000</v>
      </c>
      <c r="F19" s="34">
        <v>22848000</v>
      </c>
      <c r="G19" s="34">
        <v>47328000</v>
      </c>
      <c r="H19" s="34">
        <v>5367400</v>
      </c>
      <c r="I19" s="34">
        <v>31008000</v>
      </c>
      <c r="J19" s="34">
        <v>35905000</v>
      </c>
      <c r="K19" s="34">
        <v>11423000</v>
      </c>
      <c r="L19" s="34">
        <v>106542400</v>
      </c>
      <c r="M19" s="35">
        <v>117965400</v>
      </c>
    </row>
    <row r="20" spans="1:13" ht="15" customHeight="1" x14ac:dyDescent="0.25">
      <c r="B20" s="37"/>
      <c r="C20" s="38" t="s">
        <v>119</v>
      </c>
      <c r="D20" s="34">
        <v>300260</v>
      </c>
      <c r="E20" s="34">
        <v>150130</v>
      </c>
      <c r="F20" s="34">
        <v>0</v>
      </c>
      <c r="G20" s="34">
        <v>150130</v>
      </c>
      <c r="H20" s="34">
        <v>0</v>
      </c>
      <c r="I20" s="34">
        <v>355630</v>
      </c>
      <c r="J20" s="34">
        <v>355630</v>
      </c>
      <c r="K20" s="34">
        <v>205500</v>
      </c>
      <c r="L20" s="34">
        <v>150130</v>
      </c>
      <c r="M20" s="35">
        <v>-55370</v>
      </c>
    </row>
    <row r="21" spans="1:13" ht="15" customHeight="1" x14ac:dyDescent="0.25">
      <c r="B21" s="36" t="s">
        <v>165</v>
      </c>
      <c r="C21" s="33"/>
      <c r="D21" s="34">
        <v>181274660</v>
      </c>
      <c r="E21" s="34">
        <v>27830130</v>
      </c>
      <c r="F21" s="34">
        <v>28608000</v>
      </c>
      <c r="G21" s="34">
        <v>56438130</v>
      </c>
      <c r="H21" s="34">
        <v>6647400</v>
      </c>
      <c r="I21" s="34">
        <v>38275630</v>
      </c>
      <c r="J21" s="34">
        <v>44452630</v>
      </c>
      <c r="K21" s="34">
        <v>12396500</v>
      </c>
      <c r="L21" s="34">
        <v>124836530</v>
      </c>
      <c r="M21" s="35">
        <v>136822030</v>
      </c>
    </row>
    <row r="22" spans="1:13" ht="15" customHeight="1" x14ac:dyDescent="0.25">
      <c r="B22" s="36" t="s">
        <v>134</v>
      </c>
      <c r="C22" s="33"/>
      <c r="D22" s="34"/>
      <c r="E22" s="34"/>
      <c r="F22" s="34"/>
      <c r="G22" s="34"/>
      <c r="H22" s="34"/>
      <c r="I22" s="34"/>
      <c r="J22" s="34"/>
      <c r="K22" s="34"/>
      <c r="L22" s="34"/>
      <c r="M22" s="35"/>
    </row>
    <row r="23" spans="1:13" ht="15" customHeight="1" x14ac:dyDescent="0.25">
      <c r="B23" s="37"/>
      <c r="C23" s="38" t="s">
        <v>110</v>
      </c>
      <c r="D23" s="34">
        <v>36204800</v>
      </c>
      <c r="E23" s="34">
        <v>5760000</v>
      </c>
      <c r="F23" s="34">
        <v>5376000</v>
      </c>
      <c r="G23" s="34">
        <v>11136000</v>
      </c>
      <c r="H23" s="34">
        <v>1222400</v>
      </c>
      <c r="I23" s="34">
        <v>10368000</v>
      </c>
      <c r="J23" s="34">
        <v>11520000</v>
      </c>
      <c r="K23" s="34">
        <v>2432000</v>
      </c>
      <c r="L23" s="34">
        <v>25068800</v>
      </c>
      <c r="M23" s="35">
        <v>24684800</v>
      </c>
    </row>
    <row r="24" spans="1:13" ht="15" customHeight="1" x14ac:dyDescent="0.25">
      <c r="B24" s="37"/>
      <c r="C24" s="38" t="s">
        <v>117</v>
      </c>
      <c r="D24" s="34">
        <v>208177600</v>
      </c>
      <c r="E24" s="34">
        <v>33120000</v>
      </c>
      <c r="F24" s="34">
        <v>30912000</v>
      </c>
      <c r="G24" s="34">
        <v>64032000</v>
      </c>
      <c r="H24" s="34">
        <v>6704400</v>
      </c>
      <c r="I24" s="34">
        <v>59616000</v>
      </c>
      <c r="J24" s="34">
        <v>66250000</v>
      </c>
      <c r="K24" s="34">
        <v>13974000</v>
      </c>
      <c r="L24" s="34">
        <v>144145600</v>
      </c>
      <c r="M24" s="35">
        <v>141927600</v>
      </c>
    </row>
    <row r="25" spans="1:13" ht="15" customHeight="1" x14ac:dyDescent="0.25">
      <c r="B25" s="37"/>
      <c r="C25" s="38" t="s">
        <v>136</v>
      </c>
      <c r="D25" s="34">
        <v>9031200</v>
      </c>
      <c r="E25" s="34">
        <v>1430000</v>
      </c>
      <c r="F25" s="34">
        <v>1344000</v>
      </c>
      <c r="G25" s="34">
        <v>2774000</v>
      </c>
      <c r="H25" s="34">
        <v>288000</v>
      </c>
      <c r="I25" s="34">
        <v>2592000</v>
      </c>
      <c r="J25" s="34">
        <v>2880000</v>
      </c>
      <c r="K25" s="34">
        <v>618000</v>
      </c>
      <c r="L25" s="34">
        <v>6257200</v>
      </c>
      <c r="M25" s="35">
        <v>6151200</v>
      </c>
    </row>
    <row r="26" spans="1:13" ht="15" customHeight="1" x14ac:dyDescent="0.25">
      <c r="B26" s="36" t="s">
        <v>166</v>
      </c>
      <c r="C26" s="33"/>
      <c r="D26" s="34">
        <v>253413600</v>
      </c>
      <c r="E26" s="34">
        <v>40310000</v>
      </c>
      <c r="F26" s="34">
        <v>37632000</v>
      </c>
      <c r="G26" s="34">
        <v>77942000</v>
      </c>
      <c r="H26" s="34">
        <v>8214800</v>
      </c>
      <c r="I26" s="34">
        <v>72576000</v>
      </c>
      <c r="J26" s="34">
        <v>80650000</v>
      </c>
      <c r="K26" s="34">
        <v>17024000</v>
      </c>
      <c r="L26" s="34">
        <v>175471600</v>
      </c>
      <c r="M26" s="35">
        <v>172763600</v>
      </c>
    </row>
    <row r="27" spans="1:13" ht="15" customHeight="1" x14ac:dyDescent="0.25">
      <c r="B27" s="36" t="s">
        <v>147</v>
      </c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5"/>
    </row>
    <row r="28" spans="1:13" ht="15" customHeight="1" x14ac:dyDescent="0.25">
      <c r="B28" s="37"/>
      <c r="C28" s="38" t="s">
        <v>110</v>
      </c>
      <c r="D28" s="34">
        <v>1004000</v>
      </c>
      <c r="E28" s="34">
        <v>492000</v>
      </c>
      <c r="F28" s="34">
        <v>0</v>
      </c>
      <c r="G28" s="34">
        <v>512000</v>
      </c>
      <c r="H28" s="34">
        <v>0</v>
      </c>
      <c r="I28" s="34">
        <v>614400</v>
      </c>
      <c r="J28" s="34">
        <v>614400</v>
      </c>
      <c r="K28" s="34">
        <v>102400</v>
      </c>
      <c r="L28" s="34">
        <v>492000</v>
      </c>
      <c r="M28" s="35">
        <v>389600</v>
      </c>
    </row>
    <row r="29" spans="1:13" ht="15" customHeight="1" x14ac:dyDescent="0.25">
      <c r="B29" s="37"/>
      <c r="C29" s="38" t="s">
        <v>117</v>
      </c>
      <c r="D29" s="34">
        <v>200000</v>
      </c>
      <c r="E29" s="34">
        <v>200000</v>
      </c>
      <c r="F29" s="34">
        <v>70400</v>
      </c>
      <c r="G29" s="34">
        <v>0</v>
      </c>
      <c r="H29" s="34">
        <v>0</v>
      </c>
      <c r="I29" s="34">
        <v>2611200</v>
      </c>
      <c r="J29" s="34">
        <v>2611200</v>
      </c>
      <c r="K29" s="34">
        <v>2611200</v>
      </c>
      <c r="L29" s="34">
        <v>200000</v>
      </c>
      <c r="M29" s="35">
        <v>-2411200</v>
      </c>
    </row>
    <row r="30" spans="1:13" ht="15" customHeight="1" x14ac:dyDescent="0.25">
      <c r="B30" s="37"/>
      <c r="C30" s="38" t="s">
        <v>136</v>
      </c>
      <c r="D30" s="34">
        <v>800000</v>
      </c>
      <c r="E30" s="34">
        <v>400000</v>
      </c>
      <c r="F30" s="34">
        <v>640000</v>
      </c>
      <c r="G30" s="34">
        <v>400000</v>
      </c>
      <c r="H30" s="34">
        <v>400000</v>
      </c>
      <c r="I30" s="34">
        <v>0</v>
      </c>
      <c r="J30" s="34">
        <v>0</v>
      </c>
      <c r="K30" s="34">
        <v>400000</v>
      </c>
      <c r="L30" s="34">
        <v>400000</v>
      </c>
      <c r="M30" s="35">
        <v>800000</v>
      </c>
    </row>
    <row r="31" spans="1:13" ht="15" customHeight="1" x14ac:dyDescent="0.25">
      <c r="B31" s="36" t="s">
        <v>167</v>
      </c>
      <c r="C31" s="33"/>
      <c r="D31" s="34">
        <v>2004000</v>
      </c>
      <c r="E31" s="34">
        <v>1092000</v>
      </c>
      <c r="F31" s="34">
        <v>710400</v>
      </c>
      <c r="G31" s="34">
        <v>912000</v>
      </c>
      <c r="H31" s="34">
        <v>400000</v>
      </c>
      <c r="I31" s="34">
        <v>3225600</v>
      </c>
      <c r="J31" s="34">
        <v>3225600</v>
      </c>
      <c r="K31" s="34">
        <v>3113600</v>
      </c>
      <c r="L31" s="34">
        <v>1092000</v>
      </c>
      <c r="M31" s="35">
        <v>-1221600</v>
      </c>
    </row>
    <row r="32" spans="1:13" ht="15" customHeight="1" x14ac:dyDescent="0.25">
      <c r="B32" s="36" t="s">
        <v>152</v>
      </c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5"/>
    </row>
    <row r="33" spans="2:13" ht="15" customHeight="1" x14ac:dyDescent="0.25">
      <c r="B33" s="37"/>
      <c r="C33" s="38" t="s">
        <v>110</v>
      </c>
      <c r="D33" s="34">
        <v>2048000</v>
      </c>
      <c r="E33" s="34">
        <v>1024000</v>
      </c>
      <c r="F33" s="34">
        <v>0</v>
      </c>
      <c r="G33" s="34">
        <v>1024000</v>
      </c>
      <c r="H33" s="34">
        <v>400000</v>
      </c>
      <c r="I33" s="34">
        <v>1228800</v>
      </c>
      <c r="J33" s="34">
        <v>1228800</v>
      </c>
      <c r="K33" s="34">
        <v>204800</v>
      </c>
      <c r="L33" s="34">
        <v>1024000</v>
      </c>
      <c r="M33" s="35">
        <v>819200</v>
      </c>
    </row>
    <row r="34" spans="2:13" ht="15" customHeight="1" x14ac:dyDescent="0.25">
      <c r="B34" s="37"/>
      <c r="C34" s="38" t="s">
        <v>117</v>
      </c>
      <c r="D34" s="34">
        <v>400000</v>
      </c>
      <c r="E34" s="34">
        <v>0</v>
      </c>
      <c r="F34" s="34">
        <v>0</v>
      </c>
      <c r="G34" s="34">
        <v>0</v>
      </c>
      <c r="H34" s="34">
        <v>0</v>
      </c>
      <c r="I34" s="34">
        <v>5222400</v>
      </c>
      <c r="J34" s="34">
        <v>5222400</v>
      </c>
      <c r="K34" s="34">
        <v>5222400</v>
      </c>
      <c r="L34" s="34">
        <v>400000</v>
      </c>
      <c r="M34" s="35">
        <v>-4822400</v>
      </c>
    </row>
    <row r="35" spans="2:13" ht="15" customHeight="1" x14ac:dyDescent="0.25">
      <c r="B35" s="36" t="s">
        <v>168</v>
      </c>
      <c r="C35" s="33"/>
      <c r="D35" s="34">
        <v>2448000</v>
      </c>
      <c r="E35" s="34">
        <v>1024000</v>
      </c>
      <c r="F35" s="34">
        <v>0</v>
      </c>
      <c r="G35" s="34">
        <v>1024000</v>
      </c>
      <c r="H35" s="34">
        <v>400000</v>
      </c>
      <c r="I35" s="34">
        <v>6451200</v>
      </c>
      <c r="J35" s="34">
        <v>6451200</v>
      </c>
      <c r="K35" s="34">
        <v>5427200</v>
      </c>
      <c r="L35" s="34">
        <v>1424000</v>
      </c>
      <c r="M35" s="35">
        <v>-4003200</v>
      </c>
    </row>
    <row r="36" spans="2:13" ht="15" customHeight="1" x14ac:dyDescent="0.25">
      <c r="B36" s="36" t="s">
        <v>157</v>
      </c>
      <c r="C36" s="33"/>
      <c r="D36" s="34"/>
      <c r="E36" s="34"/>
      <c r="F36" s="34"/>
      <c r="G36" s="34"/>
      <c r="H36" s="34"/>
      <c r="I36" s="34"/>
      <c r="J36" s="34"/>
      <c r="K36" s="34"/>
      <c r="L36" s="34"/>
      <c r="M36" s="35"/>
    </row>
    <row r="37" spans="2:13" ht="15" customHeight="1" x14ac:dyDescent="0.25">
      <c r="B37" s="37"/>
      <c r="C37" s="38" t="s">
        <v>110</v>
      </c>
      <c r="D37" s="34">
        <v>960000</v>
      </c>
      <c r="E37" s="34">
        <v>480000</v>
      </c>
      <c r="F37" s="34">
        <v>70400</v>
      </c>
      <c r="G37" s="34">
        <v>480000</v>
      </c>
      <c r="H37" s="34">
        <v>0</v>
      </c>
      <c r="I37" s="34">
        <v>614400</v>
      </c>
      <c r="J37" s="34">
        <v>614400</v>
      </c>
      <c r="K37" s="34">
        <v>134400</v>
      </c>
      <c r="L37" s="34">
        <v>480000</v>
      </c>
      <c r="M37" s="35">
        <v>345600</v>
      </c>
    </row>
    <row r="38" spans="2:13" ht="15" customHeight="1" x14ac:dyDescent="0.25">
      <c r="B38" s="37"/>
      <c r="C38" s="38" t="s">
        <v>117</v>
      </c>
      <c r="D38" s="34">
        <v>640000</v>
      </c>
      <c r="E38" s="34">
        <v>640000</v>
      </c>
      <c r="F38" s="34">
        <v>0</v>
      </c>
      <c r="G38" s="34">
        <v>0</v>
      </c>
      <c r="H38" s="34">
        <v>640000</v>
      </c>
      <c r="I38" s="34">
        <v>2611200</v>
      </c>
      <c r="J38" s="34">
        <v>2611200</v>
      </c>
      <c r="K38" s="34">
        <v>2611200</v>
      </c>
      <c r="L38" s="34">
        <v>640000</v>
      </c>
      <c r="M38" s="35">
        <v>-1971200</v>
      </c>
    </row>
    <row r="39" spans="2:13" ht="15" customHeight="1" x14ac:dyDescent="0.25">
      <c r="B39" s="36" t="s">
        <v>169</v>
      </c>
      <c r="C39" s="33"/>
      <c r="D39" s="34">
        <v>1600000</v>
      </c>
      <c r="E39" s="34">
        <v>1120000</v>
      </c>
      <c r="F39" s="34">
        <v>70400</v>
      </c>
      <c r="G39" s="34">
        <v>480000</v>
      </c>
      <c r="H39" s="34">
        <v>640000</v>
      </c>
      <c r="I39" s="34">
        <v>3225600</v>
      </c>
      <c r="J39" s="34">
        <v>3225600</v>
      </c>
      <c r="K39" s="34">
        <v>2745600</v>
      </c>
      <c r="L39" s="34">
        <v>1120000</v>
      </c>
      <c r="M39" s="35">
        <v>-1625600</v>
      </c>
    </row>
    <row r="40" spans="2:13" ht="15" customHeight="1" x14ac:dyDescent="0.25">
      <c r="B40" s="36" t="s">
        <v>162</v>
      </c>
      <c r="C40" s="33"/>
      <c r="D40" s="34"/>
      <c r="E40" s="34"/>
      <c r="F40" s="34"/>
      <c r="G40" s="34"/>
      <c r="H40" s="34"/>
      <c r="I40" s="34"/>
      <c r="J40" s="34"/>
      <c r="K40" s="34"/>
      <c r="L40" s="34"/>
      <c r="M40" s="35"/>
    </row>
    <row r="41" spans="2:13" ht="15" customHeight="1" x14ac:dyDescent="0.25">
      <c r="B41" s="37"/>
      <c r="C41" s="38" t="s">
        <v>110</v>
      </c>
      <c r="D41" s="34">
        <v>750000</v>
      </c>
      <c r="E41" s="34">
        <v>375000</v>
      </c>
      <c r="F41" s="34">
        <v>0</v>
      </c>
      <c r="G41" s="34">
        <v>375000</v>
      </c>
      <c r="H41" s="34">
        <v>0</v>
      </c>
      <c r="I41" s="34">
        <v>614400</v>
      </c>
      <c r="J41" s="34">
        <v>614400</v>
      </c>
      <c r="K41" s="34">
        <v>239400</v>
      </c>
      <c r="L41" s="34">
        <v>375000</v>
      </c>
      <c r="M41" s="35">
        <v>135600</v>
      </c>
    </row>
    <row r="42" spans="2:13" ht="15" customHeight="1" x14ac:dyDescent="0.25">
      <c r="B42" s="37"/>
      <c r="C42" s="38" t="s">
        <v>117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2611200</v>
      </c>
      <c r="J42" s="34">
        <v>2611200</v>
      </c>
      <c r="K42" s="34">
        <v>2611200</v>
      </c>
      <c r="L42" s="34">
        <v>0</v>
      </c>
      <c r="M42" s="35">
        <v>-2611200</v>
      </c>
    </row>
    <row r="43" spans="2:13" ht="15" customHeight="1" x14ac:dyDescent="0.25">
      <c r="B43" s="36" t="s">
        <v>170</v>
      </c>
      <c r="C43" s="33"/>
      <c r="D43" s="34">
        <v>750000</v>
      </c>
      <c r="E43" s="34">
        <v>375000</v>
      </c>
      <c r="F43" s="34">
        <v>0</v>
      </c>
      <c r="G43" s="34">
        <v>375000</v>
      </c>
      <c r="H43" s="34">
        <v>0</v>
      </c>
      <c r="I43" s="34">
        <v>3225600</v>
      </c>
      <c r="J43" s="34">
        <v>3225600</v>
      </c>
      <c r="K43" s="34">
        <v>2850600</v>
      </c>
      <c r="L43" s="34">
        <v>375000</v>
      </c>
      <c r="M43" s="35">
        <v>-2475600</v>
      </c>
    </row>
    <row r="44" spans="2:13" ht="15" customHeight="1" x14ac:dyDescent="0.25">
      <c r="B44" s="32" t="s">
        <v>171</v>
      </c>
      <c r="C44" s="33"/>
      <c r="D44" s="34">
        <v>441490260</v>
      </c>
      <c r="E44" s="34">
        <v>71751130</v>
      </c>
      <c r="F44" s="34">
        <v>67020800</v>
      </c>
      <c r="G44" s="34">
        <v>137171130</v>
      </c>
      <c r="H44" s="34">
        <v>16302200</v>
      </c>
      <c r="I44" s="34">
        <v>126979630</v>
      </c>
      <c r="J44" s="34">
        <v>141230630</v>
      </c>
      <c r="K44" s="34">
        <v>43557500</v>
      </c>
      <c r="L44" s="34">
        <v>304319130</v>
      </c>
      <c r="M44" s="35">
        <v>300259630</v>
      </c>
    </row>
    <row r="45" spans="2:13" ht="15" customHeight="1" x14ac:dyDescent="0.25">
      <c r="B45" s="32"/>
      <c r="C45" s="38" t="s">
        <v>172</v>
      </c>
      <c r="D45" s="34">
        <v>68070800</v>
      </c>
      <c r="E45" s="34">
        <v>11331000</v>
      </c>
      <c r="F45" s="34">
        <v>11206400</v>
      </c>
      <c r="G45" s="34">
        <v>22487000</v>
      </c>
      <c r="H45" s="34">
        <v>2902400</v>
      </c>
      <c r="I45" s="34">
        <v>20352000</v>
      </c>
      <c r="J45" s="34">
        <v>22784000</v>
      </c>
      <c r="K45" s="34">
        <v>3881000</v>
      </c>
      <c r="L45" s="34">
        <v>45583800</v>
      </c>
      <c r="M45" s="35">
        <v>45286800</v>
      </c>
    </row>
    <row r="46" spans="2:13" ht="15" customHeight="1" x14ac:dyDescent="0.25">
      <c r="B46" s="37"/>
      <c r="C46" s="38" t="s">
        <v>173</v>
      </c>
      <c r="D46" s="34">
        <v>363288000</v>
      </c>
      <c r="E46" s="34">
        <v>58440000</v>
      </c>
      <c r="F46" s="34">
        <v>53830400</v>
      </c>
      <c r="G46" s="34">
        <v>111360000</v>
      </c>
      <c r="H46" s="34">
        <v>12711800</v>
      </c>
      <c r="I46" s="34">
        <v>103680000</v>
      </c>
      <c r="J46" s="34">
        <v>115211000</v>
      </c>
      <c r="K46" s="34">
        <v>38453000</v>
      </c>
      <c r="L46" s="34">
        <v>251928000</v>
      </c>
      <c r="M46" s="35">
        <v>248077000</v>
      </c>
    </row>
    <row r="47" spans="2:13" ht="15" customHeight="1" x14ac:dyDescent="0.25">
      <c r="B47" s="37"/>
      <c r="C47" s="38" t="s">
        <v>174</v>
      </c>
      <c r="D47" s="34">
        <v>300260</v>
      </c>
      <c r="E47" s="34">
        <v>150130</v>
      </c>
      <c r="F47" s="34">
        <v>0</v>
      </c>
      <c r="G47" s="34">
        <v>150130</v>
      </c>
      <c r="H47" s="34">
        <v>0</v>
      </c>
      <c r="I47" s="34">
        <v>355630</v>
      </c>
      <c r="J47" s="34">
        <v>355630</v>
      </c>
      <c r="K47" s="34">
        <v>205500</v>
      </c>
      <c r="L47" s="34">
        <v>150130</v>
      </c>
      <c r="M47" s="35">
        <v>-55370</v>
      </c>
    </row>
    <row r="48" spans="2:13" ht="15" customHeight="1" x14ac:dyDescent="0.25">
      <c r="B48" s="37"/>
      <c r="C48" s="38" t="s">
        <v>175</v>
      </c>
      <c r="D48" s="34">
        <v>9831200</v>
      </c>
      <c r="E48" s="34">
        <v>1830000</v>
      </c>
      <c r="F48" s="34">
        <v>1984000</v>
      </c>
      <c r="G48" s="34">
        <v>3174000</v>
      </c>
      <c r="H48" s="34">
        <v>688000</v>
      </c>
      <c r="I48" s="34">
        <v>2592000</v>
      </c>
      <c r="J48" s="34">
        <v>2880000</v>
      </c>
      <c r="K48" s="34">
        <v>1018000</v>
      </c>
      <c r="L48" s="34">
        <v>6657200</v>
      </c>
      <c r="M48" s="35">
        <v>6951200</v>
      </c>
    </row>
    <row r="49" spans="2:13" ht="15" customHeight="1" x14ac:dyDescent="0.25">
      <c r="B49" s="39" t="s">
        <v>12</v>
      </c>
      <c r="C49" s="40"/>
      <c r="D49" s="41">
        <v>441490260</v>
      </c>
      <c r="E49" s="42">
        <v>71751130</v>
      </c>
      <c r="F49" s="42">
        <v>67020800</v>
      </c>
      <c r="G49" s="42">
        <v>137171130</v>
      </c>
      <c r="H49" s="42">
        <v>16302200</v>
      </c>
      <c r="I49" s="42">
        <v>126979630</v>
      </c>
      <c r="J49" s="42">
        <v>141230630</v>
      </c>
      <c r="K49" s="42">
        <v>43557500</v>
      </c>
      <c r="L49" s="42">
        <v>304319130</v>
      </c>
      <c r="M49" s="43">
        <v>300259630</v>
      </c>
    </row>
    <row r="50" spans="2:13" ht="15" customHeight="1" x14ac:dyDescent="0.25"/>
    <row r="51" spans="2:13" ht="15" customHeight="1" x14ac:dyDescent="0.25"/>
    <row r="52" spans="2:13" ht="15" customHeight="1" x14ac:dyDescent="0.25"/>
    <row r="53" spans="2:13" ht="15" customHeight="1" x14ac:dyDescent="0.25"/>
    <row r="54" spans="2:13" ht="15" customHeight="1" x14ac:dyDescent="0.25"/>
    <row r="55" spans="2:13" ht="15" customHeight="1" x14ac:dyDescent="0.25"/>
    <row r="56" spans="2:13" ht="15" customHeight="1" x14ac:dyDescent="0.25"/>
    <row r="57" spans="2:13" ht="15" customHeight="1" x14ac:dyDescent="0.25"/>
    <row r="58" spans="2:13" ht="15" customHeight="1" x14ac:dyDescent="0.25"/>
    <row r="59" spans="2:13" ht="15" customHeight="1" x14ac:dyDescent="0.25"/>
    <row r="60" spans="2:13" ht="15" customHeight="1" x14ac:dyDescent="0.25"/>
    <row r="61" spans="2:13" ht="15" customHeight="1" x14ac:dyDescent="0.25"/>
    <row r="62" spans="2:13" ht="15" customHeight="1" x14ac:dyDescent="0.25"/>
  </sheetData>
  <mergeCells count="9">
    <mergeCell ref="L12:M12"/>
    <mergeCell ref="E12:K12"/>
    <mergeCell ref="B4:M4"/>
    <mergeCell ref="B2:M2"/>
    <mergeCell ref="B13:B14"/>
    <mergeCell ref="C13:C14"/>
    <mergeCell ref="B6:M6"/>
    <mergeCell ref="B10:L10"/>
    <mergeCell ref="B11:L11"/>
  </mergeCells>
  <pageMargins left="0.7" right="0.7" top="0.75" bottom="0.75" header="0.3" footer="0.3"/>
  <pageSetup paperSize="9" scale="59" fitToHeight="0" orientation="landscape" r:id="rId2"/>
  <ignoredErrors>
    <ignoredError sqref="D14:F14 I14 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0"/>
  <sheetViews>
    <sheetView workbookViewId="0"/>
  </sheetViews>
  <sheetFormatPr baseColWidth="10" defaultRowHeight="15" x14ac:dyDescent="0.25"/>
  <cols>
    <col min="1" max="1" width="14.5703125" bestFit="1" customWidth="1"/>
    <col min="2" max="3" width="11.42578125" style="1"/>
    <col min="4" max="4" width="19.5703125" bestFit="1" customWidth="1"/>
    <col min="5" max="6" width="11.42578125" style="1"/>
    <col min="8" max="9" width="11.42578125" style="1"/>
    <col min="11" max="30" width="11.42578125" style="1"/>
    <col min="31" max="31" width="16.5703125" customWidth="1"/>
    <col min="32" max="32" width="15.42578125" customWidth="1"/>
    <col min="33" max="33" width="14.42578125" customWidth="1"/>
    <col min="34" max="34" width="14.85546875" customWidth="1"/>
    <col min="35" max="35" width="14" style="1" customWidth="1"/>
    <col min="36" max="37" width="13.85546875" style="1" customWidth="1"/>
    <col min="38" max="38" width="12.5703125" style="1" customWidth="1"/>
    <col min="39" max="39" width="13" style="1" customWidth="1"/>
    <col min="40" max="40" width="13.140625" style="1" customWidth="1"/>
    <col min="41" max="41" width="13.42578125" style="1" customWidth="1"/>
    <col min="42" max="53" width="11.42578125" hidden="1" customWidth="1"/>
    <col min="54" max="54" width="14.7109375" customWidth="1"/>
  </cols>
  <sheetData>
    <row r="1" spans="1:54" s="1" customFormat="1" x14ac:dyDescent="0.25">
      <c r="A1" s="1" t="s">
        <v>79</v>
      </c>
      <c r="B1" s="1" t="str">
        <f>AP6</f>
        <v>IND</v>
      </c>
      <c r="C1" s="14" t="str">
        <f>AQ6</f>
        <v>Qualiac développement</v>
      </c>
      <c r="D1" s="1" t="s">
        <v>80</v>
      </c>
      <c r="E1" s="1">
        <f>AU6</f>
        <v>2015</v>
      </c>
      <c r="F1" s="14"/>
    </row>
    <row r="2" spans="1:54" s="1" customFormat="1" x14ac:dyDescent="0.25">
      <c r="A2" s="1" t="s">
        <v>81</v>
      </c>
      <c r="B2" s="1" t="str">
        <f>AV6</f>
        <v>CENTRE</v>
      </c>
      <c r="C2" s="1" t="str">
        <f>AW6</f>
        <v>Centre</v>
      </c>
      <c r="D2" s="1" t="s">
        <v>82</v>
      </c>
      <c r="E2" s="1" t="str">
        <f>AX6</f>
        <v>DAT</v>
      </c>
      <c r="F2" s="14"/>
    </row>
    <row r="3" spans="1:54" s="1" customFormat="1" x14ac:dyDescent="0.25">
      <c r="A3" s="1" t="s">
        <v>83</v>
      </c>
      <c r="B3" s="1" t="str">
        <f>AY6</f>
        <v>D</v>
      </c>
      <c r="C3" s="1" t="str">
        <f>AZ6</f>
        <v>Dépenses</v>
      </c>
      <c r="D3" s="1" t="s">
        <v>82</v>
      </c>
      <c r="E3" s="1" t="str">
        <f>BA6</f>
        <v>CB1</v>
      </c>
      <c r="F3" s="14"/>
    </row>
    <row r="4" spans="1:54" s="1" customFormat="1" x14ac:dyDescent="0.25">
      <c r="A4" s="1" t="s">
        <v>85</v>
      </c>
      <c r="B4" s="1" t="str">
        <f>AR6</f>
        <v>429994</v>
      </c>
      <c r="C4" s="1" t="s">
        <v>86</v>
      </c>
      <c r="D4" s="1" t="str">
        <f>AS6</f>
        <v>PR</v>
      </c>
      <c r="E4" s="1" t="s">
        <v>84</v>
      </c>
      <c r="F4" s="14" t="str">
        <f>AT6</f>
        <v>16/05/2019</v>
      </c>
    </row>
    <row r="5" spans="1:54" s="2" customFormat="1" x14ac:dyDescent="0.25">
      <c r="A5" s="2" t="s">
        <v>0</v>
      </c>
      <c r="B5" s="2" t="s">
        <v>57</v>
      </c>
      <c r="C5" s="2" t="s">
        <v>63</v>
      </c>
      <c r="D5" s="2" t="s">
        <v>1</v>
      </c>
      <c r="E5" s="2" t="s">
        <v>58</v>
      </c>
      <c r="F5" s="2" t="s">
        <v>64</v>
      </c>
      <c r="G5" s="2" t="s">
        <v>2</v>
      </c>
      <c r="H5" s="2" t="s">
        <v>59</v>
      </c>
      <c r="I5" s="2" t="s">
        <v>65</v>
      </c>
      <c r="J5" s="2" t="s">
        <v>4</v>
      </c>
      <c r="K5" s="2" t="s">
        <v>60</v>
      </c>
      <c r="L5" s="2" t="s">
        <v>66</v>
      </c>
      <c r="M5" s="2" t="s">
        <v>5</v>
      </c>
      <c r="N5" s="2" t="s">
        <v>61</v>
      </c>
      <c r="O5" s="2" t="s">
        <v>67</v>
      </c>
      <c r="P5" s="2" t="s">
        <v>6</v>
      </c>
      <c r="Q5" s="2" t="s">
        <v>62</v>
      </c>
      <c r="R5" s="2" t="s">
        <v>68</v>
      </c>
      <c r="S5" s="2" t="s">
        <v>31</v>
      </c>
      <c r="T5" s="2" t="s">
        <v>51</v>
      </c>
      <c r="U5" s="2" t="s">
        <v>22</v>
      </c>
      <c r="V5" s="2" t="s">
        <v>52</v>
      </c>
      <c r="W5" s="2" t="s">
        <v>23</v>
      </c>
      <c r="X5" s="2" t="s">
        <v>53</v>
      </c>
      <c r="Y5" s="2" t="s">
        <v>24</v>
      </c>
      <c r="Z5" s="2" t="s">
        <v>54</v>
      </c>
      <c r="AA5" s="2" t="s">
        <v>25</v>
      </c>
      <c r="AB5" s="2" t="s">
        <v>55</v>
      </c>
      <c r="AC5" s="2" t="s">
        <v>26</v>
      </c>
      <c r="AD5" s="2" t="s">
        <v>56</v>
      </c>
      <c r="AE5" s="2" t="s">
        <v>7</v>
      </c>
      <c r="AF5" s="2" t="s">
        <v>8</v>
      </c>
      <c r="AG5" s="2" t="s">
        <v>9</v>
      </c>
      <c r="AH5" s="2" t="s">
        <v>3</v>
      </c>
      <c r="AI5" s="2" t="s">
        <v>11</v>
      </c>
      <c r="AJ5" s="2" t="s">
        <v>69</v>
      </c>
      <c r="AK5" s="2" t="s">
        <v>70</v>
      </c>
      <c r="AL5" s="2" t="s">
        <v>71</v>
      </c>
      <c r="AM5" s="2" t="s">
        <v>72</v>
      </c>
      <c r="AN5" s="2" t="s">
        <v>73</v>
      </c>
      <c r="AO5" s="2" t="s">
        <v>95</v>
      </c>
      <c r="AP5" s="2" t="s">
        <v>39</v>
      </c>
      <c r="AQ5" s="2" t="s">
        <v>40</v>
      </c>
      <c r="AR5" s="2" t="s">
        <v>41</v>
      </c>
      <c r="AS5" s="2" t="s">
        <v>42</v>
      </c>
      <c r="AT5" s="2" t="s">
        <v>43</v>
      </c>
      <c r="AU5" s="2" t="s">
        <v>44</v>
      </c>
      <c r="AV5" s="2" t="s">
        <v>45</v>
      </c>
      <c r="AW5" s="2" t="s">
        <v>46</v>
      </c>
      <c r="AX5" s="2" t="s">
        <v>47</v>
      </c>
      <c r="AY5" s="2" t="s">
        <v>48</v>
      </c>
      <c r="AZ5" s="2" t="s">
        <v>49</v>
      </c>
      <c r="BA5" s="2" t="s">
        <v>50</v>
      </c>
    </row>
    <row r="6" spans="1:54" s="1" customFormat="1" x14ac:dyDescent="0.25">
      <c r="A6" s="2" t="s">
        <v>97</v>
      </c>
      <c r="B6" s="2" t="s">
        <v>98</v>
      </c>
      <c r="C6" s="2" t="s">
        <v>99</v>
      </c>
      <c r="D6" s="2" t="s">
        <v>100</v>
      </c>
      <c r="E6" s="2" t="s">
        <v>101</v>
      </c>
      <c r="F6" s="2" t="s">
        <v>102</v>
      </c>
      <c r="G6" s="2" t="s">
        <v>103</v>
      </c>
      <c r="H6" s="2" t="s">
        <v>104</v>
      </c>
      <c r="I6" s="2" t="s">
        <v>105</v>
      </c>
      <c r="J6" s="2"/>
      <c r="K6" s="2"/>
      <c r="L6" s="2" t="s">
        <v>106</v>
      </c>
      <c r="M6" s="2"/>
      <c r="N6" s="2"/>
      <c r="O6" s="2" t="s">
        <v>106</v>
      </c>
      <c r="P6" s="2"/>
      <c r="Q6" s="2"/>
      <c r="R6" s="2" t="s">
        <v>106</v>
      </c>
      <c r="S6" s="2" t="s">
        <v>107</v>
      </c>
      <c r="T6" s="2" t="s">
        <v>108</v>
      </c>
      <c r="U6" s="2" t="s">
        <v>109</v>
      </c>
      <c r="V6" s="2" t="s">
        <v>110</v>
      </c>
      <c r="W6" s="2"/>
      <c r="X6" s="2"/>
      <c r="Y6" s="2"/>
      <c r="Z6" s="2"/>
      <c r="AA6" s="2"/>
      <c r="AB6" s="2"/>
      <c r="AC6" s="2"/>
      <c r="AD6" s="2"/>
      <c r="AE6" s="3">
        <v>3072000</v>
      </c>
      <c r="AF6" s="3">
        <v>0</v>
      </c>
      <c r="AG6" s="3">
        <v>1920000</v>
      </c>
      <c r="AH6" s="3">
        <v>1920000</v>
      </c>
      <c r="AI6" s="3">
        <v>1280000</v>
      </c>
      <c r="AJ6" s="3">
        <v>1536000</v>
      </c>
      <c r="AK6" s="3">
        <v>2816000</v>
      </c>
      <c r="AL6" s="3">
        <v>-896000</v>
      </c>
      <c r="AM6" s="3">
        <v>3072000</v>
      </c>
      <c r="AN6" s="3">
        <v>1152000</v>
      </c>
      <c r="AO6" s="3">
        <v>256000</v>
      </c>
      <c r="AP6" s="1" t="s">
        <v>111</v>
      </c>
      <c r="AQ6" s="4" t="s">
        <v>112</v>
      </c>
      <c r="AR6" s="1" t="s">
        <v>176</v>
      </c>
      <c r="AS6" s="1" t="s">
        <v>113</v>
      </c>
      <c r="AT6" s="1" t="s">
        <v>177</v>
      </c>
      <c r="AU6" s="1">
        <v>2015</v>
      </c>
      <c r="AV6" s="1" t="s">
        <v>97</v>
      </c>
      <c r="AW6" s="1" t="s">
        <v>98</v>
      </c>
      <c r="AX6" s="1" t="s">
        <v>114</v>
      </c>
      <c r="AY6" s="1" t="s">
        <v>107</v>
      </c>
      <c r="AZ6" s="1" t="s">
        <v>108</v>
      </c>
      <c r="BA6" s="1" t="s">
        <v>115</v>
      </c>
      <c r="BB6" s="3"/>
    </row>
    <row r="7" spans="1:54" s="1" customFormat="1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/>
      <c r="K7" s="2"/>
      <c r="L7" s="2" t="s">
        <v>106</v>
      </c>
      <c r="M7" s="2"/>
      <c r="N7" s="2"/>
      <c r="O7" s="2" t="s">
        <v>106</v>
      </c>
      <c r="P7" s="2"/>
      <c r="Q7" s="2"/>
      <c r="R7" s="2" t="s">
        <v>106</v>
      </c>
      <c r="S7" s="2" t="s">
        <v>107</v>
      </c>
      <c r="T7" s="2" t="s">
        <v>108</v>
      </c>
      <c r="U7" s="2" t="s">
        <v>116</v>
      </c>
      <c r="V7" s="2" t="s">
        <v>117</v>
      </c>
      <c r="W7" s="2"/>
      <c r="X7" s="2"/>
      <c r="Y7" s="2"/>
      <c r="Z7" s="2"/>
      <c r="AA7" s="2"/>
      <c r="AB7" s="2"/>
      <c r="AC7" s="2"/>
      <c r="AD7" s="2"/>
      <c r="AE7" s="3">
        <v>40854400</v>
      </c>
      <c r="AF7" s="3">
        <v>10880000</v>
      </c>
      <c r="AG7" s="3">
        <v>6528000</v>
      </c>
      <c r="AH7" s="3">
        <v>17408000</v>
      </c>
      <c r="AI7" s="3">
        <v>4897000</v>
      </c>
      <c r="AJ7" s="3">
        <v>8160000</v>
      </c>
      <c r="AK7" s="3">
        <v>13057000</v>
      </c>
      <c r="AL7" s="3">
        <v>4351000</v>
      </c>
      <c r="AM7" s="3">
        <v>51734400</v>
      </c>
      <c r="AN7" s="3">
        <v>34326400</v>
      </c>
      <c r="AO7" s="4">
        <v>38677400</v>
      </c>
      <c r="AP7" s="4"/>
      <c r="AU7" s="1">
        <v>2015</v>
      </c>
      <c r="BB7" s="3"/>
    </row>
    <row r="8" spans="1:54" s="1" customFormat="1" x14ac:dyDescent="0.25">
      <c r="A8" s="2" t="s">
        <v>97</v>
      </c>
      <c r="B8" s="2" t="s">
        <v>98</v>
      </c>
      <c r="C8" s="2" t="s">
        <v>99</v>
      </c>
      <c r="D8" s="2" t="s">
        <v>100</v>
      </c>
      <c r="E8" s="2" t="s">
        <v>101</v>
      </c>
      <c r="F8" s="2" t="s">
        <v>102</v>
      </c>
      <c r="G8" s="2" t="s">
        <v>103</v>
      </c>
      <c r="H8" s="2" t="s">
        <v>104</v>
      </c>
      <c r="I8" s="2" t="s">
        <v>105</v>
      </c>
      <c r="J8" s="2"/>
      <c r="K8" s="2"/>
      <c r="L8" s="2" t="s">
        <v>106</v>
      </c>
      <c r="M8" s="2"/>
      <c r="N8" s="2"/>
      <c r="O8" s="2" t="s">
        <v>106</v>
      </c>
      <c r="P8" s="2"/>
      <c r="Q8" s="2"/>
      <c r="R8" s="2" t="s">
        <v>106</v>
      </c>
      <c r="S8" s="2" t="s">
        <v>107</v>
      </c>
      <c r="T8" s="2" t="s">
        <v>108</v>
      </c>
      <c r="U8" s="2" t="s">
        <v>118</v>
      </c>
      <c r="V8" s="2" t="s">
        <v>119</v>
      </c>
      <c r="W8" s="2"/>
      <c r="X8" s="2"/>
      <c r="Y8" s="2"/>
      <c r="Z8" s="2"/>
      <c r="AA8" s="2"/>
      <c r="AB8" s="2"/>
      <c r="AC8" s="2"/>
      <c r="AD8" s="2"/>
      <c r="AE8" s="3">
        <v>150130</v>
      </c>
      <c r="AF8" s="3">
        <v>150130</v>
      </c>
      <c r="AG8" s="3">
        <v>0</v>
      </c>
      <c r="AH8" s="3">
        <v>150130</v>
      </c>
      <c r="AI8" s="3">
        <v>0</v>
      </c>
      <c r="AJ8" s="3">
        <v>355630</v>
      </c>
      <c r="AK8" s="3">
        <v>355630</v>
      </c>
      <c r="AL8" s="3">
        <v>205500</v>
      </c>
      <c r="AM8" s="3">
        <v>300260</v>
      </c>
      <c r="AN8" s="3">
        <v>150130</v>
      </c>
      <c r="AO8" s="4">
        <v>-55370</v>
      </c>
      <c r="AP8" s="4"/>
      <c r="AU8" s="1">
        <v>2015</v>
      </c>
      <c r="BB8" s="3"/>
    </row>
    <row r="9" spans="1:54" s="1" customFormat="1" x14ac:dyDescent="0.25">
      <c r="A9" s="2" t="s">
        <v>97</v>
      </c>
      <c r="B9" s="2" t="s">
        <v>98</v>
      </c>
      <c r="C9" s="2" t="s">
        <v>99</v>
      </c>
      <c r="D9" s="2" t="s">
        <v>100</v>
      </c>
      <c r="E9" s="2" t="s">
        <v>101</v>
      </c>
      <c r="F9" s="2" t="s">
        <v>102</v>
      </c>
      <c r="G9" s="2" t="s">
        <v>103</v>
      </c>
      <c r="H9" s="2" t="s">
        <v>104</v>
      </c>
      <c r="I9" s="2" t="s">
        <v>105</v>
      </c>
      <c r="J9" s="2" t="s">
        <v>120</v>
      </c>
      <c r="K9" s="2" t="s">
        <v>121</v>
      </c>
      <c r="L9" s="2" t="s">
        <v>122</v>
      </c>
      <c r="M9" s="2"/>
      <c r="N9" s="2"/>
      <c r="O9" s="2" t="s">
        <v>106</v>
      </c>
      <c r="P9" s="2"/>
      <c r="Q9" s="2"/>
      <c r="R9" s="2" t="s">
        <v>106</v>
      </c>
      <c r="S9" s="2" t="s">
        <v>107</v>
      </c>
      <c r="T9" s="2" t="s">
        <v>108</v>
      </c>
      <c r="U9" s="2" t="s">
        <v>109</v>
      </c>
      <c r="V9" s="2" t="s">
        <v>110</v>
      </c>
      <c r="W9" s="2"/>
      <c r="X9" s="2"/>
      <c r="Y9" s="2"/>
      <c r="Z9" s="2"/>
      <c r="AA9" s="2"/>
      <c r="AB9" s="2"/>
      <c r="AC9" s="2"/>
      <c r="AD9" s="2"/>
      <c r="AE9" s="3">
        <v>4166400</v>
      </c>
      <c r="AF9" s="3">
        <v>640000</v>
      </c>
      <c r="AG9" s="3">
        <v>768000</v>
      </c>
      <c r="AH9" s="3">
        <v>1408000</v>
      </c>
      <c r="AI9" s="3">
        <v>0</v>
      </c>
      <c r="AJ9" s="3">
        <v>1075200</v>
      </c>
      <c r="AK9" s="3">
        <v>1075200</v>
      </c>
      <c r="AL9" s="3">
        <v>332800</v>
      </c>
      <c r="AM9" s="3">
        <v>4806400</v>
      </c>
      <c r="AN9" s="3">
        <v>3398400</v>
      </c>
      <c r="AO9" s="4">
        <v>3731200</v>
      </c>
      <c r="AP9" s="4"/>
      <c r="AU9" s="1">
        <v>2015</v>
      </c>
      <c r="BB9" s="3"/>
    </row>
    <row r="10" spans="1:54" s="1" customFormat="1" x14ac:dyDescent="0.25">
      <c r="A10" s="2" t="s">
        <v>97</v>
      </c>
      <c r="B10" s="2" t="s">
        <v>98</v>
      </c>
      <c r="C10" s="2" t="s">
        <v>99</v>
      </c>
      <c r="D10" s="2" t="s">
        <v>100</v>
      </c>
      <c r="E10" s="2" t="s">
        <v>101</v>
      </c>
      <c r="F10" s="2" t="s">
        <v>102</v>
      </c>
      <c r="G10" s="2" t="s">
        <v>103</v>
      </c>
      <c r="H10" s="2" t="s">
        <v>104</v>
      </c>
      <c r="I10" s="2" t="s">
        <v>105</v>
      </c>
      <c r="J10" s="2" t="s">
        <v>120</v>
      </c>
      <c r="K10" s="2" t="s">
        <v>121</v>
      </c>
      <c r="L10" s="2" t="s">
        <v>122</v>
      </c>
      <c r="M10" s="2"/>
      <c r="N10" s="2"/>
      <c r="O10" s="2" t="s">
        <v>106</v>
      </c>
      <c r="P10" s="2"/>
      <c r="Q10" s="2"/>
      <c r="R10" s="2" t="s">
        <v>106</v>
      </c>
      <c r="S10" s="2" t="s">
        <v>107</v>
      </c>
      <c r="T10" s="2" t="s">
        <v>108</v>
      </c>
      <c r="U10" s="2" t="s">
        <v>116</v>
      </c>
      <c r="V10" s="2" t="s">
        <v>117</v>
      </c>
      <c r="W10" s="2"/>
      <c r="X10" s="2"/>
      <c r="Y10" s="2"/>
      <c r="Z10" s="2"/>
      <c r="AA10" s="2"/>
      <c r="AB10" s="2"/>
      <c r="AC10" s="2"/>
      <c r="AD10" s="2"/>
      <c r="AE10" s="3">
        <v>17707200</v>
      </c>
      <c r="AF10" s="3">
        <v>2720000</v>
      </c>
      <c r="AG10" s="3">
        <v>3264000</v>
      </c>
      <c r="AH10" s="3">
        <v>5984000</v>
      </c>
      <c r="AI10" s="3">
        <v>400000</v>
      </c>
      <c r="AJ10" s="3">
        <v>4569600</v>
      </c>
      <c r="AK10" s="3">
        <v>4569600</v>
      </c>
      <c r="AL10" s="3">
        <v>1414400</v>
      </c>
      <c r="AM10" s="3">
        <v>20427200</v>
      </c>
      <c r="AN10" s="3">
        <v>14443200</v>
      </c>
      <c r="AO10" s="4">
        <v>15857600</v>
      </c>
      <c r="AP10" s="4"/>
      <c r="AU10" s="1">
        <v>2015</v>
      </c>
      <c r="BB10" s="3"/>
    </row>
    <row r="11" spans="1:54" s="1" customFormat="1" x14ac:dyDescent="0.25">
      <c r="A11" s="2" t="s">
        <v>97</v>
      </c>
      <c r="B11" s="2" t="s">
        <v>98</v>
      </c>
      <c r="C11" s="2" t="s">
        <v>99</v>
      </c>
      <c r="D11" s="2" t="s">
        <v>100</v>
      </c>
      <c r="E11" s="2" t="s">
        <v>101</v>
      </c>
      <c r="F11" s="2" t="s">
        <v>102</v>
      </c>
      <c r="G11" s="2" t="s">
        <v>103</v>
      </c>
      <c r="H11" s="2" t="s">
        <v>104</v>
      </c>
      <c r="I11" s="2" t="s">
        <v>105</v>
      </c>
      <c r="J11" s="2" t="s">
        <v>123</v>
      </c>
      <c r="K11" s="2" t="s">
        <v>124</v>
      </c>
      <c r="L11" s="2" t="s">
        <v>125</v>
      </c>
      <c r="M11" s="2"/>
      <c r="N11" s="2"/>
      <c r="O11" s="2" t="s">
        <v>106</v>
      </c>
      <c r="P11" s="2"/>
      <c r="Q11" s="2"/>
      <c r="R11" s="2" t="s">
        <v>106</v>
      </c>
      <c r="S11" s="2" t="s">
        <v>107</v>
      </c>
      <c r="T11" s="2" t="s">
        <v>108</v>
      </c>
      <c r="U11" s="2" t="s">
        <v>109</v>
      </c>
      <c r="V11" s="2" t="s">
        <v>110</v>
      </c>
      <c r="W11" s="2"/>
      <c r="X11" s="2"/>
      <c r="Y11" s="2"/>
      <c r="Z11" s="2"/>
      <c r="AA11" s="2"/>
      <c r="AB11" s="2"/>
      <c r="AC11" s="2"/>
      <c r="AD11" s="2"/>
      <c r="AE11" s="3">
        <v>8332800</v>
      </c>
      <c r="AF11" s="3">
        <v>1280000</v>
      </c>
      <c r="AG11" s="3">
        <v>1536000</v>
      </c>
      <c r="AH11" s="3">
        <v>2816000</v>
      </c>
      <c r="AI11" s="3">
        <v>0</v>
      </c>
      <c r="AJ11" s="3">
        <v>2150400</v>
      </c>
      <c r="AK11" s="3">
        <v>2150400</v>
      </c>
      <c r="AL11" s="3">
        <v>665600</v>
      </c>
      <c r="AM11" s="3">
        <v>9612800</v>
      </c>
      <c r="AN11" s="3">
        <v>6796800</v>
      </c>
      <c r="AO11" s="4">
        <v>7462400</v>
      </c>
      <c r="AP11" s="4"/>
      <c r="AU11" s="1">
        <v>2015</v>
      </c>
      <c r="BB11" s="3"/>
    </row>
    <row r="12" spans="1:54" s="1" customFormat="1" x14ac:dyDescent="0.25">
      <c r="A12" s="2" t="s">
        <v>97</v>
      </c>
      <c r="B12" s="2" t="s">
        <v>98</v>
      </c>
      <c r="C12" s="2" t="s">
        <v>99</v>
      </c>
      <c r="D12" s="2" t="s">
        <v>100</v>
      </c>
      <c r="E12" s="2" t="s">
        <v>101</v>
      </c>
      <c r="F12" s="2" t="s">
        <v>102</v>
      </c>
      <c r="G12" s="2" t="s">
        <v>103</v>
      </c>
      <c r="H12" s="2" t="s">
        <v>104</v>
      </c>
      <c r="I12" s="2" t="s">
        <v>105</v>
      </c>
      <c r="J12" s="2" t="s">
        <v>123</v>
      </c>
      <c r="K12" s="2" t="s">
        <v>124</v>
      </c>
      <c r="L12" s="2" t="s">
        <v>125</v>
      </c>
      <c r="M12" s="2"/>
      <c r="N12" s="2"/>
      <c r="O12" s="2" t="s">
        <v>106</v>
      </c>
      <c r="P12" s="2"/>
      <c r="Q12" s="2"/>
      <c r="R12" s="2" t="s">
        <v>106</v>
      </c>
      <c r="S12" s="2" t="s">
        <v>107</v>
      </c>
      <c r="T12" s="2" t="s">
        <v>108</v>
      </c>
      <c r="U12" s="2" t="s">
        <v>116</v>
      </c>
      <c r="V12" s="2" t="s">
        <v>117</v>
      </c>
      <c r="W12" s="2"/>
      <c r="X12" s="2"/>
      <c r="Y12" s="2"/>
      <c r="Z12" s="2"/>
      <c r="AA12" s="2"/>
      <c r="AB12" s="2"/>
      <c r="AC12" s="2"/>
      <c r="AD12" s="2"/>
      <c r="AE12" s="3">
        <v>35414400</v>
      </c>
      <c r="AF12" s="3">
        <v>5440000</v>
      </c>
      <c r="AG12" s="3">
        <v>6528000</v>
      </c>
      <c r="AH12" s="3">
        <v>11968000</v>
      </c>
      <c r="AI12" s="3">
        <v>70400</v>
      </c>
      <c r="AJ12" s="3">
        <v>9139200</v>
      </c>
      <c r="AK12" s="3">
        <v>9139200</v>
      </c>
      <c r="AL12" s="3">
        <v>2828800</v>
      </c>
      <c r="AM12" s="3">
        <v>40854400</v>
      </c>
      <c r="AN12" s="3">
        <v>28886400</v>
      </c>
      <c r="AO12" s="4">
        <v>31715200</v>
      </c>
      <c r="AP12" s="4"/>
      <c r="AU12" s="1">
        <v>2015</v>
      </c>
      <c r="BB12" s="3"/>
    </row>
    <row r="13" spans="1:54" s="1" customFormat="1" x14ac:dyDescent="0.25">
      <c r="A13" s="2" t="s">
        <v>97</v>
      </c>
      <c r="B13" s="2" t="s">
        <v>98</v>
      </c>
      <c r="C13" s="2" t="s">
        <v>99</v>
      </c>
      <c r="D13" s="2" t="s">
        <v>100</v>
      </c>
      <c r="E13" s="2" t="s">
        <v>101</v>
      </c>
      <c r="F13" s="2" t="s">
        <v>102</v>
      </c>
      <c r="G13" s="2" t="s">
        <v>103</v>
      </c>
      <c r="H13" s="2" t="s">
        <v>104</v>
      </c>
      <c r="I13" s="2" t="s">
        <v>105</v>
      </c>
      <c r="J13" s="2" t="s">
        <v>126</v>
      </c>
      <c r="K13" s="2" t="s">
        <v>127</v>
      </c>
      <c r="L13" s="2" t="s">
        <v>128</v>
      </c>
      <c r="M13" s="2"/>
      <c r="N13" s="2"/>
      <c r="O13" s="2" t="s">
        <v>106</v>
      </c>
      <c r="P13" s="2"/>
      <c r="Q13" s="2"/>
      <c r="R13" s="2" t="s">
        <v>106</v>
      </c>
      <c r="S13" s="2" t="s">
        <v>107</v>
      </c>
      <c r="T13" s="2" t="s">
        <v>108</v>
      </c>
      <c r="U13" s="2" t="s">
        <v>109</v>
      </c>
      <c r="V13" s="2" t="s">
        <v>110</v>
      </c>
      <c r="W13" s="2"/>
      <c r="X13" s="2"/>
      <c r="Y13" s="2"/>
      <c r="Z13" s="2"/>
      <c r="AA13" s="2"/>
      <c r="AB13" s="2"/>
      <c r="AC13" s="2"/>
      <c r="AD13" s="2"/>
      <c r="AE13" s="3">
        <v>4166400</v>
      </c>
      <c r="AF13" s="3">
        <v>640000</v>
      </c>
      <c r="AG13" s="3">
        <v>768000</v>
      </c>
      <c r="AH13" s="3">
        <v>1408000</v>
      </c>
      <c r="AI13" s="3">
        <v>0</v>
      </c>
      <c r="AJ13" s="3">
        <v>1075200</v>
      </c>
      <c r="AK13" s="3">
        <v>1075200</v>
      </c>
      <c r="AL13" s="3">
        <v>332800</v>
      </c>
      <c r="AM13" s="3">
        <v>4806400</v>
      </c>
      <c r="AN13" s="3">
        <v>3398400</v>
      </c>
      <c r="AO13" s="4">
        <v>3731200</v>
      </c>
      <c r="AP13" s="4"/>
      <c r="AU13" s="1">
        <v>2015</v>
      </c>
      <c r="BB13" s="3"/>
    </row>
    <row r="14" spans="1:54" s="1" customFormat="1" x14ac:dyDescent="0.25">
      <c r="A14" s="2" t="s">
        <v>97</v>
      </c>
      <c r="B14" s="2" t="s">
        <v>98</v>
      </c>
      <c r="C14" s="2" t="s">
        <v>99</v>
      </c>
      <c r="D14" s="2" t="s">
        <v>100</v>
      </c>
      <c r="E14" s="2" t="s">
        <v>101</v>
      </c>
      <c r="F14" s="2" t="s">
        <v>102</v>
      </c>
      <c r="G14" s="2" t="s">
        <v>103</v>
      </c>
      <c r="H14" s="2" t="s">
        <v>104</v>
      </c>
      <c r="I14" s="2" t="s">
        <v>105</v>
      </c>
      <c r="J14" s="2" t="s">
        <v>126</v>
      </c>
      <c r="K14" s="2" t="s">
        <v>127</v>
      </c>
      <c r="L14" s="2" t="s">
        <v>128</v>
      </c>
      <c r="M14" s="2"/>
      <c r="N14" s="2"/>
      <c r="O14" s="2" t="s">
        <v>106</v>
      </c>
      <c r="P14" s="2"/>
      <c r="Q14" s="2"/>
      <c r="R14" s="2" t="s">
        <v>106</v>
      </c>
      <c r="S14" s="2" t="s">
        <v>107</v>
      </c>
      <c r="T14" s="2" t="s">
        <v>108</v>
      </c>
      <c r="U14" s="2" t="s">
        <v>116</v>
      </c>
      <c r="V14" s="2" t="s">
        <v>117</v>
      </c>
      <c r="W14" s="2"/>
      <c r="X14" s="2"/>
      <c r="Y14" s="2"/>
      <c r="Z14" s="2"/>
      <c r="AA14" s="2"/>
      <c r="AB14" s="2"/>
      <c r="AC14" s="2"/>
      <c r="AD14" s="2"/>
      <c r="AE14" s="3">
        <v>17707200</v>
      </c>
      <c r="AF14" s="3">
        <v>2720000</v>
      </c>
      <c r="AG14" s="3">
        <v>3264000</v>
      </c>
      <c r="AH14" s="3">
        <v>5984000</v>
      </c>
      <c r="AI14" s="3">
        <v>0</v>
      </c>
      <c r="AJ14" s="3">
        <v>4569600</v>
      </c>
      <c r="AK14" s="3">
        <v>4569600</v>
      </c>
      <c r="AL14" s="3">
        <v>1414400</v>
      </c>
      <c r="AM14" s="3">
        <v>20427200</v>
      </c>
      <c r="AN14" s="3">
        <v>14443200</v>
      </c>
      <c r="AO14" s="4">
        <v>15857600</v>
      </c>
      <c r="AP14" s="4"/>
      <c r="AU14" s="1">
        <v>2015</v>
      </c>
      <c r="BB14" s="3"/>
    </row>
    <row r="15" spans="1:54" s="1" customFormat="1" x14ac:dyDescent="0.25">
      <c r="A15" s="2" t="s">
        <v>97</v>
      </c>
      <c r="B15" s="2" t="s">
        <v>98</v>
      </c>
      <c r="C15" s="2" t="s">
        <v>99</v>
      </c>
      <c r="D15" s="2" t="s">
        <v>100</v>
      </c>
      <c r="E15" s="2" t="s">
        <v>101</v>
      </c>
      <c r="F15" s="2" t="s">
        <v>102</v>
      </c>
      <c r="G15" s="2" t="s">
        <v>103</v>
      </c>
      <c r="H15" s="2" t="s">
        <v>104</v>
      </c>
      <c r="I15" s="2" t="s">
        <v>105</v>
      </c>
      <c r="J15" s="2" t="s">
        <v>129</v>
      </c>
      <c r="K15" s="2" t="s">
        <v>130</v>
      </c>
      <c r="L15" s="2" t="s">
        <v>131</v>
      </c>
      <c r="M15" s="2"/>
      <c r="N15" s="2"/>
      <c r="O15" s="2" t="s">
        <v>106</v>
      </c>
      <c r="P15" s="2"/>
      <c r="Q15" s="2"/>
      <c r="R15" s="2" t="s">
        <v>106</v>
      </c>
      <c r="S15" s="2" t="s">
        <v>107</v>
      </c>
      <c r="T15" s="2" t="s">
        <v>108</v>
      </c>
      <c r="U15" s="2" t="s">
        <v>109</v>
      </c>
      <c r="V15" s="2" t="s">
        <v>110</v>
      </c>
      <c r="W15" s="2"/>
      <c r="X15" s="2"/>
      <c r="Y15" s="2"/>
      <c r="Z15" s="2"/>
      <c r="AA15" s="2"/>
      <c r="AB15" s="2"/>
      <c r="AC15" s="2"/>
      <c r="AD15" s="2"/>
      <c r="AE15" s="3">
        <v>4166400</v>
      </c>
      <c r="AF15" s="3">
        <v>640000</v>
      </c>
      <c r="AG15" s="3">
        <v>768000</v>
      </c>
      <c r="AH15" s="3">
        <v>1408000</v>
      </c>
      <c r="AI15" s="3">
        <v>0</v>
      </c>
      <c r="AJ15" s="3">
        <v>1075200</v>
      </c>
      <c r="AK15" s="3">
        <v>1075200</v>
      </c>
      <c r="AL15" s="3">
        <v>332800</v>
      </c>
      <c r="AM15" s="3">
        <v>4806400</v>
      </c>
      <c r="AN15" s="3">
        <v>3398400</v>
      </c>
      <c r="AO15" s="4">
        <v>3731200</v>
      </c>
      <c r="AP15" s="4"/>
      <c r="AU15" s="1">
        <v>2015</v>
      </c>
      <c r="BB15" s="3"/>
    </row>
    <row r="16" spans="1:54" s="1" customFormat="1" x14ac:dyDescent="0.25">
      <c r="A16" s="2" t="s">
        <v>97</v>
      </c>
      <c r="B16" s="2" t="s">
        <v>98</v>
      </c>
      <c r="C16" s="2" t="s">
        <v>99</v>
      </c>
      <c r="D16" s="2" t="s">
        <v>100</v>
      </c>
      <c r="E16" s="2" t="s">
        <v>101</v>
      </c>
      <c r="F16" s="2" t="s">
        <v>102</v>
      </c>
      <c r="G16" s="2" t="s">
        <v>103</v>
      </c>
      <c r="H16" s="2" t="s">
        <v>104</v>
      </c>
      <c r="I16" s="2" t="s">
        <v>105</v>
      </c>
      <c r="J16" s="2" t="s">
        <v>129</v>
      </c>
      <c r="K16" s="2" t="s">
        <v>130</v>
      </c>
      <c r="L16" s="2" t="s">
        <v>131</v>
      </c>
      <c r="M16" s="2"/>
      <c r="N16" s="2"/>
      <c r="O16" s="2" t="s">
        <v>106</v>
      </c>
      <c r="P16" s="2"/>
      <c r="Q16" s="2"/>
      <c r="R16" s="2" t="s">
        <v>106</v>
      </c>
      <c r="S16" s="2" t="s">
        <v>107</v>
      </c>
      <c r="T16" s="2" t="s">
        <v>108</v>
      </c>
      <c r="U16" s="2" t="s">
        <v>116</v>
      </c>
      <c r="V16" s="2" t="s">
        <v>117</v>
      </c>
      <c r="W16" s="2"/>
      <c r="X16" s="2"/>
      <c r="Y16" s="2"/>
      <c r="Z16" s="2"/>
      <c r="AA16" s="2"/>
      <c r="AB16" s="2"/>
      <c r="AC16" s="2"/>
      <c r="AD16" s="2"/>
      <c r="AE16" s="3">
        <v>17707200</v>
      </c>
      <c r="AF16" s="3">
        <v>2720000</v>
      </c>
      <c r="AG16" s="3">
        <v>3264000</v>
      </c>
      <c r="AH16" s="3">
        <v>5984000</v>
      </c>
      <c r="AI16" s="3">
        <v>0</v>
      </c>
      <c r="AJ16" s="3">
        <v>4569600</v>
      </c>
      <c r="AK16" s="3">
        <v>4569600</v>
      </c>
      <c r="AL16" s="3">
        <v>1414400</v>
      </c>
      <c r="AM16" s="3">
        <v>20427200</v>
      </c>
      <c r="AN16" s="3">
        <v>14443200</v>
      </c>
      <c r="AO16" s="4">
        <v>15857600</v>
      </c>
      <c r="AP16" s="4"/>
      <c r="AU16" s="1">
        <v>2015</v>
      </c>
      <c r="BB16" s="3"/>
    </row>
    <row r="17" spans="1:54" s="1" customFormat="1" x14ac:dyDescent="0.25">
      <c r="A17" s="2" t="s">
        <v>97</v>
      </c>
      <c r="B17" s="2" t="s">
        <v>98</v>
      </c>
      <c r="C17" s="2" t="s">
        <v>99</v>
      </c>
      <c r="D17" s="2" t="s">
        <v>100</v>
      </c>
      <c r="E17" s="2" t="s">
        <v>101</v>
      </c>
      <c r="F17" s="2" t="s">
        <v>102</v>
      </c>
      <c r="G17" s="2" t="s">
        <v>132</v>
      </c>
      <c r="H17" s="2" t="s">
        <v>133</v>
      </c>
      <c r="I17" s="2" t="s">
        <v>134</v>
      </c>
      <c r="J17" s="2"/>
      <c r="K17" s="2"/>
      <c r="L17" s="2" t="s">
        <v>106</v>
      </c>
      <c r="M17" s="2"/>
      <c r="N17" s="2"/>
      <c r="O17" s="2" t="s">
        <v>106</v>
      </c>
      <c r="P17" s="2"/>
      <c r="Q17" s="2"/>
      <c r="R17" s="2" t="s">
        <v>106</v>
      </c>
      <c r="S17" s="2" t="s">
        <v>107</v>
      </c>
      <c r="T17" s="2" t="s">
        <v>108</v>
      </c>
      <c r="U17" s="2" t="s">
        <v>109</v>
      </c>
      <c r="V17" s="2" t="s">
        <v>110</v>
      </c>
      <c r="W17" s="2"/>
      <c r="X17" s="2"/>
      <c r="Y17" s="2"/>
      <c r="Z17" s="2"/>
      <c r="AA17" s="2"/>
      <c r="AB17" s="2"/>
      <c r="AC17" s="2"/>
      <c r="AD17" s="2"/>
      <c r="AE17" s="3">
        <v>9612800</v>
      </c>
      <c r="AF17" s="3">
        <v>2560000</v>
      </c>
      <c r="AG17" s="3">
        <v>1536000</v>
      </c>
      <c r="AH17" s="3">
        <v>4096000</v>
      </c>
      <c r="AI17" s="3">
        <v>1152000</v>
      </c>
      <c r="AJ17" s="3">
        <v>1920000</v>
      </c>
      <c r="AK17" s="3">
        <v>3072000</v>
      </c>
      <c r="AL17" s="3">
        <v>1024000</v>
      </c>
      <c r="AM17" s="3">
        <v>12172800</v>
      </c>
      <c r="AN17" s="3">
        <v>8076800</v>
      </c>
      <c r="AO17" s="4">
        <v>9100800</v>
      </c>
      <c r="AP17" s="4"/>
      <c r="AU17" s="1">
        <v>2015</v>
      </c>
      <c r="BB17" s="3"/>
    </row>
    <row r="18" spans="1:54" s="1" customFormat="1" x14ac:dyDescent="0.25">
      <c r="A18" s="2" t="s">
        <v>97</v>
      </c>
      <c r="B18" s="2" t="s">
        <v>98</v>
      </c>
      <c r="C18" s="2" t="s">
        <v>99</v>
      </c>
      <c r="D18" s="2" t="s">
        <v>100</v>
      </c>
      <c r="E18" s="2" t="s">
        <v>101</v>
      </c>
      <c r="F18" s="2" t="s">
        <v>102</v>
      </c>
      <c r="G18" s="2" t="s">
        <v>132</v>
      </c>
      <c r="H18" s="2" t="s">
        <v>133</v>
      </c>
      <c r="I18" s="2" t="s">
        <v>134</v>
      </c>
      <c r="J18" s="2"/>
      <c r="K18" s="2"/>
      <c r="L18" s="2" t="s">
        <v>106</v>
      </c>
      <c r="M18" s="2"/>
      <c r="N18" s="2"/>
      <c r="O18" s="2" t="s">
        <v>106</v>
      </c>
      <c r="P18" s="2"/>
      <c r="Q18" s="2"/>
      <c r="R18" s="2" t="s">
        <v>106</v>
      </c>
      <c r="S18" s="2" t="s">
        <v>107</v>
      </c>
      <c r="T18" s="2" t="s">
        <v>108</v>
      </c>
      <c r="U18" s="2" t="s">
        <v>116</v>
      </c>
      <c r="V18" s="2" t="s">
        <v>117</v>
      </c>
      <c r="W18" s="2"/>
      <c r="X18" s="2"/>
      <c r="Y18" s="2"/>
      <c r="Z18" s="2"/>
      <c r="AA18" s="2"/>
      <c r="AB18" s="2"/>
      <c r="AC18" s="2"/>
      <c r="AD18" s="2"/>
      <c r="AE18" s="3">
        <v>55273600</v>
      </c>
      <c r="AF18" s="3">
        <v>14720000</v>
      </c>
      <c r="AG18" s="3">
        <v>8832000</v>
      </c>
      <c r="AH18" s="3">
        <v>23552000</v>
      </c>
      <c r="AI18" s="3">
        <v>6634000</v>
      </c>
      <c r="AJ18" s="3">
        <v>11040000</v>
      </c>
      <c r="AK18" s="3">
        <v>17674000</v>
      </c>
      <c r="AL18" s="3">
        <v>5878000</v>
      </c>
      <c r="AM18" s="3">
        <v>69993600</v>
      </c>
      <c r="AN18" s="3">
        <v>46441600</v>
      </c>
      <c r="AO18" s="4">
        <v>52319600</v>
      </c>
      <c r="AP18" s="4"/>
      <c r="AU18" s="1">
        <v>2015</v>
      </c>
      <c r="BB18" s="3"/>
    </row>
    <row r="19" spans="1:54" s="1" customFormat="1" x14ac:dyDescent="0.25">
      <c r="A19" s="2" t="s">
        <v>97</v>
      </c>
      <c r="B19" s="2" t="s">
        <v>98</v>
      </c>
      <c r="C19" s="2" t="s">
        <v>99</v>
      </c>
      <c r="D19" s="2" t="s">
        <v>100</v>
      </c>
      <c r="E19" s="2" t="s">
        <v>101</v>
      </c>
      <c r="F19" s="2" t="s">
        <v>102</v>
      </c>
      <c r="G19" s="2" t="s">
        <v>132</v>
      </c>
      <c r="H19" s="2" t="s">
        <v>133</v>
      </c>
      <c r="I19" s="2" t="s">
        <v>134</v>
      </c>
      <c r="J19" s="2"/>
      <c r="K19" s="2"/>
      <c r="L19" s="2" t="s">
        <v>106</v>
      </c>
      <c r="M19" s="2"/>
      <c r="N19" s="2"/>
      <c r="O19" s="2" t="s">
        <v>106</v>
      </c>
      <c r="P19" s="2"/>
      <c r="Q19" s="2"/>
      <c r="R19" s="2" t="s">
        <v>106</v>
      </c>
      <c r="S19" s="2" t="s">
        <v>107</v>
      </c>
      <c r="T19" s="2" t="s">
        <v>108</v>
      </c>
      <c r="U19" s="2" t="s">
        <v>135</v>
      </c>
      <c r="V19" s="2" t="s">
        <v>136</v>
      </c>
      <c r="W19" s="2"/>
      <c r="X19" s="2"/>
      <c r="Y19" s="2"/>
      <c r="Z19" s="2"/>
      <c r="AA19" s="2"/>
      <c r="AB19" s="2"/>
      <c r="AC19" s="2"/>
      <c r="AD19" s="2"/>
      <c r="AE19" s="3">
        <v>2403200</v>
      </c>
      <c r="AF19" s="3">
        <v>640000</v>
      </c>
      <c r="AG19" s="3">
        <v>384000</v>
      </c>
      <c r="AH19" s="3">
        <v>1024000</v>
      </c>
      <c r="AI19" s="3">
        <v>288000</v>
      </c>
      <c r="AJ19" s="3">
        <v>480000</v>
      </c>
      <c r="AK19" s="3">
        <v>768000</v>
      </c>
      <c r="AL19" s="3">
        <v>256000</v>
      </c>
      <c r="AM19" s="3">
        <v>3043200</v>
      </c>
      <c r="AN19" s="3">
        <v>2019200</v>
      </c>
      <c r="AO19" s="4">
        <v>2275200</v>
      </c>
      <c r="AP19" s="4"/>
      <c r="AU19" s="1">
        <v>2015</v>
      </c>
      <c r="BB19" s="3"/>
    </row>
    <row r="20" spans="1:54" s="1" customFormat="1" x14ac:dyDescent="0.25">
      <c r="A20" s="2" t="s">
        <v>97</v>
      </c>
      <c r="B20" s="2" t="s">
        <v>98</v>
      </c>
      <c r="C20" s="2" t="s">
        <v>99</v>
      </c>
      <c r="D20" s="2" t="s">
        <v>100</v>
      </c>
      <c r="E20" s="2" t="s">
        <v>101</v>
      </c>
      <c r="F20" s="2" t="s">
        <v>102</v>
      </c>
      <c r="G20" s="2" t="s">
        <v>132</v>
      </c>
      <c r="H20" s="2" t="s">
        <v>133</v>
      </c>
      <c r="I20" s="2" t="s">
        <v>134</v>
      </c>
      <c r="J20" s="2" t="s">
        <v>137</v>
      </c>
      <c r="K20" s="2" t="s">
        <v>127</v>
      </c>
      <c r="L20" s="2" t="s">
        <v>138</v>
      </c>
      <c r="M20" s="2"/>
      <c r="N20" s="2"/>
      <c r="O20" s="2" t="s">
        <v>106</v>
      </c>
      <c r="P20" s="2"/>
      <c r="Q20" s="2"/>
      <c r="R20" s="2" t="s">
        <v>106</v>
      </c>
      <c r="S20" s="2" t="s">
        <v>107</v>
      </c>
      <c r="T20" s="2" t="s">
        <v>108</v>
      </c>
      <c r="U20" s="2" t="s">
        <v>109</v>
      </c>
      <c r="V20" s="2" t="s">
        <v>110</v>
      </c>
      <c r="W20" s="2"/>
      <c r="X20" s="2"/>
      <c r="Y20" s="2"/>
      <c r="Z20" s="2"/>
      <c r="AA20" s="2"/>
      <c r="AB20" s="2"/>
      <c r="AC20" s="2"/>
      <c r="AD20" s="2"/>
      <c r="AE20" s="3">
        <v>4166400</v>
      </c>
      <c r="AF20" s="3">
        <v>640000</v>
      </c>
      <c r="AG20" s="3">
        <v>768000</v>
      </c>
      <c r="AH20" s="3">
        <v>1408000</v>
      </c>
      <c r="AI20" s="3">
        <v>0</v>
      </c>
      <c r="AJ20" s="3">
        <v>1689600</v>
      </c>
      <c r="AK20" s="3">
        <v>1689600</v>
      </c>
      <c r="AL20" s="3">
        <v>281600</v>
      </c>
      <c r="AM20" s="3">
        <v>4806400</v>
      </c>
      <c r="AN20" s="3">
        <v>3398400</v>
      </c>
      <c r="AO20" s="4">
        <v>3116800</v>
      </c>
      <c r="AP20" s="4"/>
      <c r="AU20" s="1">
        <v>2015</v>
      </c>
      <c r="BB20" s="3"/>
    </row>
    <row r="21" spans="1:54" s="1" customFormat="1" x14ac:dyDescent="0.25">
      <c r="A21" s="2" t="s">
        <v>97</v>
      </c>
      <c r="B21" s="2" t="s">
        <v>98</v>
      </c>
      <c r="C21" s="2" t="s">
        <v>99</v>
      </c>
      <c r="D21" s="2" t="s">
        <v>100</v>
      </c>
      <c r="E21" s="2" t="s">
        <v>101</v>
      </c>
      <c r="F21" s="2" t="s">
        <v>102</v>
      </c>
      <c r="G21" s="2" t="s">
        <v>132</v>
      </c>
      <c r="H21" s="2" t="s">
        <v>133</v>
      </c>
      <c r="I21" s="2" t="s">
        <v>134</v>
      </c>
      <c r="J21" s="2" t="s">
        <v>137</v>
      </c>
      <c r="K21" s="2" t="s">
        <v>127</v>
      </c>
      <c r="L21" s="2" t="s">
        <v>138</v>
      </c>
      <c r="M21" s="2"/>
      <c r="N21" s="2"/>
      <c r="O21" s="2" t="s">
        <v>106</v>
      </c>
      <c r="P21" s="2"/>
      <c r="Q21" s="2"/>
      <c r="R21" s="2" t="s">
        <v>106</v>
      </c>
      <c r="S21" s="2" t="s">
        <v>107</v>
      </c>
      <c r="T21" s="2" t="s">
        <v>108</v>
      </c>
      <c r="U21" s="2" t="s">
        <v>116</v>
      </c>
      <c r="V21" s="2" t="s">
        <v>117</v>
      </c>
      <c r="W21" s="2"/>
      <c r="X21" s="2"/>
      <c r="Y21" s="2"/>
      <c r="Z21" s="2"/>
      <c r="AA21" s="2"/>
      <c r="AB21" s="2"/>
      <c r="AC21" s="2"/>
      <c r="AD21" s="2"/>
      <c r="AE21" s="3">
        <v>23956800</v>
      </c>
      <c r="AF21" s="3">
        <v>3680000</v>
      </c>
      <c r="AG21" s="3">
        <v>4416000</v>
      </c>
      <c r="AH21" s="3">
        <v>8096000</v>
      </c>
      <c r="AI21" s="3">
        <v>70400</v>
      </c>
      <c r="AJ21" s="3">
        <v>9715200</v>
      </c>
      <c r="AK21" s="3">
        <v>9715200</v>
      </c>
      <c r="AL21" s="3">
        <v>1619200</v>
      </c>
      <c r="AM21" s="3">
        <v>27636800</v>
      </c>
      <c r="AN21" s="3">
        <v>19540800</v>
      </c>
      <c r="AO21" s="4">
        <v>17921600</v>
      </c>
      <c r="AP21" s="4"/>
      <c r="AU21" s="1">
        <v>2015</v>
      </c>
      <c r="BB21" s="3"/>
    </row>
    <row r="22" spans="1:54" s="1" customFormat="1" x14ac:dyDescent="0.25">
      <c r="A22" s="2" t="s">
        <v>97</v>
      </c>
      <c r="B22" s="2" t="s">
        <v>98</v>
      </c>
      <c r="C22" s="2" t="s">
        <v>99</v>
      </c>
      <c r="D22" s="2" t="s">
        <v>100</v>
      </c>
      <c r="E22" s="2" t="s">
        <v>101</v>
      </c>
      <c r="F22" s="2" t="s">
        <v>102</v>
      </c>
      <c r="G22" s="2" t="s">
        <v>132</v>
      </c>
      <c r="H22" s="2" t="s">
        <v>133</v>
      </c>
      <c r="I22" s="2" t="s">
        <v>134</v>
      </c>
      <c r="J22" s="2" t="s">
        <v>137</v>
      </c>
      <c r="K22" s="2" t="s">
        <v>127</v>
      </c>
      <c r="L22" s="2" t="s">
        <v>138</v>
      </c>
      <c r="M22" s="2"/>
      <c r="N22" s="2"/>
      <c r="O22" s="2" t="s">
        <v>106</v>
      </c>
      <c r="P22" s="2"/>
      <c r="Q22" s="2"/>
      <c r="R22" s="2" t="s">
        <v>106</v>
      </c>
      <c r="S22" s="2" t="s">
        <v>107</v>
      </c>
      <c r="T22" s="2" t="s">
        <v>108</v>
      </c>
      <c r="U22" s="2" t="s">
        <v>135</v>
      </c>
      <c r="V22" s="2" t="s">
        <v>136</v>
      </c>
      <c r="W22" s="2"/>
      <c r="X22" s="2"/>
      <c r="Y22" s="2"/>
      <c r="Z22" s="2"/>
      <c r="AA22" s="2"/>
      <c r="AB22" s="2"/>
      <c r="AC22" s="2"/>
      <c r="AD22" s="2"/>
      <c r="AE22" s="3">
        <v>1041600</v>
      </c>
      <c r="AF22" s="3">
        <v>160000</v>
      </c>
      <c r="AG22" s="3">
        <v>192000</v>
      </c>
      <c r="AH22" s="3">
        <v>352000</v>
      </c>
      <c r="AI22" s="3">
        <v>0</v>
      </c>
      <c r="AJ22" s="3">
        <v>422400</v>
      </c>
      <c r="AK22" s="3">
        <v>422400</v>
      </c>
      <c r="AL22" s="3">
        <v>70400</v>
      </c>
      <c r="AM22" s="3">
        <v>1201600</v>
      </c>
      <c r="AN22" s="3">
        <v>849600</v>
      </c>
      <c r="AO22" s="4">
        <v>779200</v>
      </c>
      <c r="AP22" s="4"/>
      <c r="AU22" s="1">
        <v>2015</v>
      </c>
      <c r="BB22" s="3"/>
    </row>
    <row r="23" spans="1:54" s="1" customFormat="1" x14ac:dyDescent="0.25">
      <c r="A23" s="2" t="s">
        <v>97</v>
      </c>
      <c r="B23" s="2" t="s">
        <v>98</v>
      </c>
      <c r="C23" s="2" t="s">
        <v>99</v>
      </c>
      <c r="D23" s="2" t="s">
        <v>100</v>
      </c>
      <c r="E23" s="2" t="s">
        <v>101</v>
      </c>
      <c r="F23" s="2" t="s">
        <v>102</v>
      </c>
      <c r="G23" s="2" t="s">
        <v>132</v>
      </c>
      <c r="H23" s="2" t="s">
        <v>133</v>
      </c>
      <c r="I23" s="2" t="s">
        <v>134</v>
      </c>
      <c r="J23" s="2" t="s">
        <v>139</v>
      </c>
      <c r="K23" s="2" t="s">
        <v>130</v>
      </c>
      <c r="L23" s="2" t="s">
        <v>140</v>
      </c>
      <c r="M23" s="2"/>
      <c r="N23" s="2"/>
      <c r="O23" s="2" t="s">
        <v>106</v>
      </c>
      <c r="P23" s="2"/>
      <c r="Q23" s="2"/>
      <c r="R23" s="2" t="s">
        <v>106</v>
      </c>
      <c r="S23" s="2" t="s">
        <v>107</v>
      </c>
      <c r="T23" s="2" t="s">
        <v>108</v>
      </c>
      <c r="U23" s="2" t="s">
        <v>109</v>
      </c>
      <c r="V23" s="2" t="s">
        <v>110</v>
      </c>
      <c r="W23" s="2"/>
      <c r="X23" s="2"/>
      <c r="Y23" s="2"/>
      <c r="Z23" s="2"/>
      <c r="AA23" s="2"/>
      <c r="AB23" s="2"/>
      <c r="AC23" s="2"/>
      <c r="AD23" s="2"/>
      <c r="AE23" s="3">
        <v>4166400</v>
      </c>
      <c r="AF23" s="3">
        <v>640000</v>
      </c>
      <c r="AG23" s="3">
        <v>768000</v>
      </c>
      <c r="AH23" s="3">
        <v>1408000</v>
      </c>
      <c r="AI23" s="3">
        <v>0</v>
      </c>
      <c r="AJ23" s="3">
        <v>1689600</v>
      </c>
      <c r="AK23" s="3">
        <v>1689600</v>
      </c>
      <c r="AL23" s="3">
        <v>281600</v>
      </c>
      <c r="AM23" s="3">
        <v>4806400</v>
      </c>
      <c r="AN23" s="3">
        <v>3398400</v>
      </c>
      <c r="AO23" s="4">
        <v>3116800</v>
      </c>
      <c r="AP23" s="4"/>
      <c r="AU23" s="1">
        <v>2015</v>
      </c>
      <c r="BB23" s="3"/>
    </row>
    <row r="24" spans="1:54" s="1" customFormat="1" x14ac:dyDescent="0.25">
      <c r="A24" s="2" t="s">
        <v>97</v>
      </c>
      <c r="B24" s="2" t="s">
        <v>98</v>
      </c>
      <c r="C24" s="2" t="s">
        <v>99</v>
      </c>
      <c r="D24" s="2" t="s">
        <v>100</v>
      </c>
      <c r="E24" s="2" t="s">
        <v>101</v>
      </c>
      <c r="F24" s="2" t="s">
        <v>102</v>
      </c>
      <c r="G24" s="2" t="s">
        <v>132</v>
      </c>
      <c r="H24" s="2" t="s">
        <v>133</v>
      </c>
      <c r="I24" s="2" t="s">
        <v>134</v>
      </c>
      <c r="J24" s="2" t="s">
        <v>139</v>
      </c>
      <c r="K24" s="2" t="s">
        <v>130</v>
      </c>
      <c r="L24" s="2" t="s">
        <v>140</v>
      </c>
      <c r="M24" s="2"/>
      <c r="N24" s="2"/>
      <c r="O24" s="2" t="s">
        <v>106</v>
      </c>
      <c r="P24" s="2"/>
      <c r="Q24" s="2"/>
      <c r="R24" s="2" t="s">
        <v>106</v>
      </c>
      <c r="S24" s="2" t="s">
        <v>107</v>
      </c>
      <c r="T24" s="2" t="s">
        <v>108</v>
      </c>
      <c r="U24" s="2" t="s">
        <v>116</v>
      </c>
      <c r="V24" s="2" t="s">
        <v>117</v>
      </c>
      <c r="W24" s="2"/>
      <c r="X24" s="2"/>
      <c r="Y24" s="2"/>
      <c r="Z24" s="2"/>
      <c r="AA24" s="2"/>
      <c r="AB24" s="2"/>
      <c r="AC24" s="2"/>
      <c r="AD24" s="2"/>
      <c r="AE24" s="3">
        <v>23956800</v>
      </c>
      <c r="AF24" s="3">
        <v>3680000</v>
      </c>
      <c r="AG24" s="3">
        <v>4416000</v>
      </c>
      <c r="AH24" s="3">
        <v>8096000</v>
      </c>
      <c r="AI24" s="3">
        <v>0</v>
      </c>
      <c r="AJ24" s="3">
        <v>9715200</v>
      </c>
      <c r="AK24" s="3">
        <v>9715200</v>
      </c>
      <c r="AL24" s="3">
        <v>1619200</v>
      </c>
      <c r="AM24" s="3">
        <v>27636800</v>
      </c>
      <c r="AN24" s="3">
        <v>19540800</v>
      </c>
      <c r="AO24" s="4">
        <v>17921600</v>
      </c>
      <c r="AP24" s="4"/>
      <c r="AU24" s="1">
        <v>2015</v>
      </c>
      <c r="BB24" s="3"/>
    </row>
    <row r="25" spans="1:54" s="1" customFormat="1" x14ac:dyDescent="0.25">
      <c r="A25" s="2" t="s">
        <v>97</v>
      </c>
      <c r="B25" s="2" t="s">
        <v>98</v>
      </c>
      <c r="C25" s="2" t="s">
        <v>99</v>
      </c>
      <c r="D25" s="2" t="s">
        <v>100</v>
      </c>
      <c r="E25" s="2" t="s">
        <v>101</v>
      </c>
      <c r="F25" s="2" t="s">
        <v>102</v>
      </c>
      <c r="G25" s="2" t="s">
        <v>132</v>
      </c>
      <c r="H25" s="2" t="s">
        <v>133</v>
      </c>
      <c r="I25" s="2" t="s">
        <v>134</v>
      </c>
      <c r="J25" s="2" t="s">
        <v>139</v>
      </c>
      <c r="K25" s="2" t="s">
        <v>130</v>
      </c>
      <c r="L25" s="2" t="s">
        <v>140</v>
      </c>
      <c r="M25" s="2"/>
      <c r="N25" s="2"/>
      <c r="O25" s="2" t="s">
        <v>106</v>
      </c>
      <c r="P25" s="2"/>
      <c r="Q25" s="2"/>
      <c r="R25" s="2" t="s">
        <v>106</v>
      </c>
      <c r="S25" s="2" t="s">
        <v>107</v>
      </c>
      <c r="T25" s="2" t="s">
        <v>108</v>
      </c>
      <c r="U25" s="2" t="s">
        <v>135</v>
      </c>
      <c r="V25" s="2" t="s">
        <v>136</v>
      </c>
      <c r="W25" s="2"/>
      <c r="X25" s="2"/>
      <c r="Y25" s="2"/>
      <c r="Z25" s="2"/>
      <c r="AA25" s="2"/>
      <c r="AB25" s="2"/>
      <c r="AC25" s="2"/>
      <c r="AD25" s="2"/>
      <c r="AE25" s="3">
        <v>1031600</v>
      </c>
      <c r="AF25" s="3">
        <v>150000</v>
      </c>
      <c r="AG25" s="3">
        <v>192000</v>
      </c>
      <c r="AH25" s="3">
        <v>342000</v>
      </c>
      <c r="AI25" s="3">
        <v>0</v>
      </c>
      <c r="AJ25" s="3">
        <v>422400</v>
      </c>
      <c r="AK25" s="3">
        <v>422400</v>
      </c>
      <c r="AL25" s="3">
        <v>80400</v>
      </c>
      <c r="AM25" s="3">
        <v>1181600</v>
      </c>
      <c r="AN25" s="3">
        <v>839600</v>
      </c>
      <c r="AO25" s="4">
        <v>759200</v>
      </c>
      <c r="AP25" s="4"/>
      <c r="AU25" s="1">
        <v>2015</v>
      </c>
      <c r="BB25" s="3"/>
    </row>
    <row r="26" spans="1:54" s="1" customFormat="1" x14ac:dyDescent="0.25">
      <c r="A26" s="2" t="s">
        <v>97</v>
      </c>
      <c r="B26" s="2" t="s">
        <v>98</v>
      </c>
      <c r="C26" s="2" t="s">
        <v>99</v>
      </c>
      <c r="D26" s="2" t="s">
        <v>100</v>
      </c>
      <c r="E26" s="2" t="s">
        <v>101</v>
      </c>
      <c r="F26" s="2" t="s">
        <v>102</v>
      </c>
      <c r="G26" s="2" t="s">
        <v>132</v>
      </c>
      <c r="H26" s="2" t="s">
        <v>133</v>
      </c>
      <c r="I26" s="2" t="s">
        <v>134</v>
      </c>
      <c r="J26" s="2" t="s">
        <v>141</v>
      </c>
      <c r="K26" s="2" t="s">
        <v>121</v>
      </c>
      <c r="L26" s="2" t="s">
        <v>142</v>
      </c>
      <c r="M26" s="2"/>
      <c r="N26" s="2"/>
      <c r="O26" s="2" t="s">
        <v>106</v>
      </c>
      <c r="P26" s="2"/>
      <c r="Q26" s="2"/>
      <c r="R26" s="2" t="s">
        <v>106</v>
      </c>
      <c r="S26" s="2" t="s">
        <v>107</v>
      </c>
      <c r="T26" s="2" t="s">
        <v>108</v>
      </c>
      <c r="U26" s="2" t="s">
        <v>109</v>
      </c>
      <c r="V26" s="2" t="s">
        <v>110</v>
      </c>
      <c r="W26" s="2"/>
      <c r="X26" s="2"/>
      <c r="Y26" s="2"/>
      <c r="Z26" s="2"/>
      <c r="AA26" s="2"/>
      <c r="AB26" s="2"/>
      <c r="AC26" s="2"/>
      <c r="AD26" s="2"/>
      <c r="AE26" s="3">
        <v>4166400</v>
      </c>
      <c r="AF26" s="3">
        <v>640000</v>
      </c>
      <c r="AG26" s="3">
        <v>768000</v>
      </c>
      <c r="AH26" s="3">
        <v>1408000</v>
      </c>
      <c r="AI26" s="3">
        <v>0</v>
      </c>
      <c r="AJ26" s="3">
        <v>1689600</v>
      </c>
      <c r="AK26" s="3">
        <v>1689600</v>
      </c>
      <c r="AL26" s="3">
        <v>281600</v>
      </c>
      <c r="AM26" s="3">
        <v>4806400</v>
      </c>
      <c r="AN26" s="3">
        <v>3398400</v>
      </c>
      <c r="AO26" s="4">
        <v>3116800</v>
      </c>
      <c r="AP26" s="4"/>
      <c r="AU26" s="1">
        <v>2015</v>
      </c>
      <c r="BB26" s="3"/>
    </row>
    <row r="27" spans="1:54" s="1" customFormat="1" x14ac:dyDescent="0.25">
      <c r="A27" s="2" t="s">
        <v>97</v>
      </c>
      <c r="B27" s="2" t="s">
        <v>98</v>
      </c>
      <c r="C27" s="2" t="s">
        <v>99</v>
      </c>
      <c r="D27" s="2" t="s">
        <v>100</v>
      </c>
      <c r="E27" s="2" t="s">
        <v>101</v>
      </c>
      <c r="F27" s="2" t="s">
        <v>102</v>
      </c>
      <c r="G27" s="2" t="s">
        <v>132</v>
      </c>
      <c r="H27" s="2" t="s">
        <v>133</v>
      </c>
      <c r="I27" s="2" t="s">
        <v>134</v>
      </c>
      <c r="J27" s="2" t="s">
        <v>141</v>
      </c>
      <c r="K27" s="2" t="s">
        <v>121</v>
      </c>
      <c r="L27" s="2" t="s">
        <v>142</v>
      </c>
      <c r="M27" s="2"/>
      <c r="N27" s="2"/>
      <c r="O27" s="2" t="s">
        <v>106</v>
      </c>
      <c r="P27" s="2"/>
      <c r="Q27" s="2"/>
      <c r="R27" s="2" t="s">
        <v>106</v>
      </c>
      <c r="S27" s="2" t="s">
        <v>107</v>
      </c>
      <c r="T27" s="2" t="s">
        <v>108</v>
      </c>
      <c r="U27" s="2" t="s">
        <v>116</v>
      </c>
      <c r="V27" s="2" t="s">
        <v>117</v>
      </c>
      <c r="W27" s="2"/>
      <c r="X27" s="2"/>
      <c r="Y27" s="2"/>
      <c r="Z27" s="2"/>
      <c r="AA27" s="2"/>
      <c r="AB27" s="2"/>
      <c r="AC27" s="2"/>
      <c r="AD27" s="2"/>
      <c r="AE27" s="3">
        <v>23956800</v>
      </c>
      <c r="AF27" s="3">
        <v>3680000</v>
      </c>
      <c r="AG27" s="3">
        <v>4416000</v>
      </c>
      <c r="AH27" s="3">
        <v>8096000</v>
      </c>
      <c r="AI27" s="3">
        <v>0</v>
      </c>
      <c r="AJ27" s="3">
        <v>9715200</v>
      </c>
      <c r="AK27" s="3">
        <v>9715200</v>
      </c>
      <c r="AL27" s="3">
        <v>1619200</v>
      </c>
      <c r="AM27" s="3">
        <v>27636800</v>
      </c>
      <c r="AN27" s="3">
        <v>19540800</v>
      </c>
      <c r="AO27" s="4">
        <v>17921600</v>
      </c>
      <c r="AP27" s="4"/>
      <c r="AU27" s="1">
        <v>2015</v>
      </c>
      <c r="BB27" s="3"/>
    </row>
    <row r="28" spans="1:54" s="1" customFormat="1" x14ac:dyDescent="0.25">
      <c r="A28" s="2" t="s">
        <v>97</v>
      </c>
      <c r="B28" s="2" t="s">
        <v>98</v>
      </c>
      <c r="C28" s="2" t="s">
        <v>99</v>
      </c>
      <c r="D28" s="2" t="s">
        <v>100</v>
      </c>
      <c r="E28" s="2" t="s">
        <v>101</v>
      </c>
      <c r="F28" s="2" t="s">
        <v>102</v>
      </c>
      <c r="G28" s="2" t="s">
        <v>132</v>
      </c>
      <c r="H28" s="2" t="s">
        <v>133</v>
      </c>
      <c r="I28" s="2" t="s">
        <v>134</v>
      </c>
      <c r="J28" s="2" t="s">
        <v>141</v>
      </c>
      <c r="K28" s="2" t="s">
        <v>121</v>
      </c>
      <c r="L28" s="2" t="s">
        <v>142</v>
      </c>
      <c r="M28" s="2"/>
      <c r="N28" s="2"/>
      <c r="O28" s="2" t="s">
        <v>106</v>
      </c>
      <c r="P28" s="2"/>
      <c r="Q28" s="2"/>
      <c r="R28" s="2" t="s">
        <v>106</v>
      </c>
      <c r="S28" s="2" t="s">
        <v>107</v>
      </c>
      <c r="T28" s="2" t="s">
        <v>108</v>
      </c>
      <c r="U28" s="2" t="s">
        <v>135</v>
      </c>
      <c r="V28" s="2" t="s">
        <v>136</v>
      </c>
      <c r="W28" s="2"/>
      <c r="X28" s="2"/>
      <c r="Y28" s="2"/>
      <c r="Z28" s="2"/>
      <c r="AA28" s="2"/>
      <c r="AB28" s="2"/>
      <c r="AC28" s="2"/>
      <c r="AD28" s="2"/>
      <c r="AE28" s="3">
        <v>1041600</v>
      </c>
      <c r="AF28" s="3">
        <v>160000</v>
      </c>
      <c r="AG28" s="3">
        <v>192000</v>
      </c>
      <c r="AH28" s="3">
        <v>352000</v>
      </c>
      <c r="AI28" s="3">
        <v>0</v>
      </c>
      <c r="AJ28" s="3">
        <v>422400</v>
      </c>
      <c r="AK28" s="3">
        <v>422400</v>
      </c>
      <c r="AL28" s="3">
        <v>70400</v>
      </c>
      <c r="AM28" s="3">
        <v>1201600</v>
      </c>
      <c r="AN28" s="3">
        <v>849600</v>
      </c>
      <c r="AO28" s="4">
        <v>779200</v>
      </c>
      <c r="AP28" s="4"/>
      <c r="AU28" s="1">
        <v>2015</v>
      </c>
      <c r="BB28" s="3"/>
    </row>
    <row r="29" spans="1:54" s="1" customFormat="1" x14ac:dyDescent="0.25">
      <c r="A29" s="2" t="s">
        <v>97</v>
      </c>
      <c r="B29" s="2" t="s">
        <v>98</v>
      </c>
      <c r="C29" s="2" t="s">
        <v>99</v>
      </c>
      <c r="D29" s="2" t="s">
        <v>100</v>
      </c>
      <c r="E29" s="2" t="s">
        <v>101</v>
      </c>
      <c r="F29" s="2" t="s">
        <v>102</v>
      </c>
      <c r="G29" s="2" t="s">
        <v>132</v>
      </c>
      <c r="H29" s="2" t="s">
        <v>133</v>
      </c>
      <c r="I29" s="2" t="s">
        <v>134</v>
      </c>
      <c r="J29" s="2" t="s">
        <v>143</v>
      </c>
      <c r="K29" s="2" t="s">
        <v>124</v>
      </c>
      <c r="L29" s="2" t="s">
        <v>144</v>
      </c>
      <c r="M29" s="2"/>
      <c r="N29" s="2"/>
      <c r="O29" s="2" t="s">
        <v>106</v>
      </c>
      <c r="P29" s="2"/>
      <c r="Q29" s="2"/>
      <c r="R29" s="2" t="s">
        <v>106</v>
      </c>
      <c r="S29" s="2" t="s">
        <v>107</v>
      </c>
      <c r="T29" s="2" t="s">
        <v>108</v>
      </c>
      <c r="U29" s="2" t="s">
        <v>109</v>
      </c>
      <c r="V29" s="2" t="s">
        <v>110</v>
      </c>
      <c r="W29" s="2"/>
      <c r="X29" s="2"/>
      <c r="Y29" s="2"/>
      <c r="Z29" s="2"/>
      <c r="AA29" s="2"/>
      <c r="AB29" s="2"/>
      <c r="AC29" s="2"/>
      <c r="AD29" s="2"/>
      <c r="AE29" s="3">
        <v>8332800</v>
      </c>
      <c r="AF29" s="3">
        <v>1280000</v>
      </c>
      <c r="AG29" s="3">
        <v>1536000</v>
      </c>
      <c r="AH29" s="3">
        <v>2816000</v>
      </c>
      <c r="AI29" s="3">
        <v>70400</v>
      </c>
      <c r="AJ29" s="3">
        <v>3379200</v>
      </c>
      <c r="AK29" s="3">
        <v>3379200</v>
      </c>
      <c r="AL29" s="3">
        <v>563200</v>
      </c>
      <c r="AM29" s="3">
        <v>9612800</v>
      </c>
      <c r="AN29" s="3">
        <v>6796800</v>
      </c>
      <c r="AO29" s="4">
        <v>6233600</v>
      </c>
      <c r="AP29" s="4"/>
      <c r="AU29" s="1">
        <v>2015</v>
      </c>
      <c r="BB29" s="3"/>
    </row>
    <row r="30" spans="1:54" s="1" customFormat="1" x14ac:dyDescent="0.25">
      <c r="A30" s="2" t="s">
        <v>97</v>
      </c>
      <c r="B30" s="2" t="s">
        <v>98</v>
      </c>
      <c r="C30" s="2" t="s">
        <v>99</v>
      </c>
      <c r="D30" s="2" t="s">
        <v>100</v>
      </c>
      <c r="E30" s="2" t="s">
        <v>101</v>
      </c>
      <c r="F30" s="2" t="s">
        <v>102</v>
      </c>
      <c r="G30" s="2" t="s">
        <v>132</v>
      </c>
      <c r="H30" s="2" t="s">
        <v>133</v>
      </c>
      <c r="I30" s="2" t="s">
        <v>134</v>
      </c>
      <c r="J30" s="2" t="s">
        <v>143</v>
      </c>
      <c r="K30" s="2" t="s">
        <v>124</v>
      </c>
      <c r="L30" s="2" t="s">
        <v>144</v>
      </c>
      <c r="M30" s="2"/>
      <c r="N30" s="2"/>
      <c r="O30" s="2" t="s">
        <v>106</v>
      </c>
      <c r="P30" s="2"/>
      <c r="Q30" s="2"/>
      <c r="R30" s="2" t="s">
        <v>106</v>
      </c>
      <c r="S30" s="2" t="s">
        <v>107</v>
      </c>
      <c r="T30" s="2" t="s">
        <v>108</v>
      </c>
      <c r="U30" s="2" t="s">
        <v>116</v>
      </c>
      <c r="V30" s="2" t="s">
        <v>117</v>
      </c>
      <c r="W30" s="2"/>
      <c r="X30" s="2"/>
      <c r="Y30" s="2"/>
      <c r="Z30" s="2"/>
      <c r="AA30" s="2"/>
      <c r="AB30" s="2"/>
      <c r="AC30" s="2"/>
      <c r="AD30" s="2"/>
      <c r="AE30" s="3">
        <v>47913600</v>
      </c>
      <c r="AF30" s="3">
        <v>7360000</v>
      </c>
      <c r="AG30" s="3">
        <v>8832000</v>
      </c>
      <c r="AH30" s="3">
        <v>16192000</v>
      </c>
      <c r="AI30" s="3">
        <v>0</v>
      </c>
      <c r="AJ30" s="3">
        <v>19430400</v>
      </c>
      <c r="AK30" s="3">
        <v>19430400</v>
      </c>
      <c r="AL30" s="3">
        <v>3238400</v>
      </c>
      <c r="AM30" s="3">
        <v>55273600</v>
      </c>
      <c r="AN30" s="3">
        <v>39081600</v>
      </c>
      <c r="AO30" s="4">
        <v>35843200</v>
      </c>
      <c r="AP30" s="4"/>
      <c r="AU30" s="1">
        <v>2015</v>
      </c>
      <c r="BB30" s="3"/>
    </row>
    <row r="31" spans="1:54" s="1" customFormat="1" x14ac:dyDescent="0.25">
      <c r="A31" s="2" t="s">
        <v>97</v>
      </c>
      <c r="B31" s="2" t="s">
        <v>98</v>
      </c>
      <c r="C31" s="2" t="s">
        <v>99</v>
      </c>
      <c r="D31" s="2" t="s">
        <v>100</v>
      </c>
      <c r="E31" s="2" t="s">
        <v>101</v>
      </c>
      <c r="F31" s="2" t="s">
        <v>102</v>
      </c>
      <c r="G31" s="2" t="s">
        <v>132</v>
      </c>
      <c r="H31" s="2" t="s">
        <v>133</v>
      </c>
      <c r="I31" s="2" t="s">
        <v>134</v>
      </c>
      <c r="J31" s="2" t="s">
        <v>143</v>
      </c>
      <c r="K31" s="2" t="s">
        <v>124</v>
      </c>
      <c r="L31" s="2" t="s">
        <v>144</v>
      </c>
      <c r="M31" s="2"/>
      <c r="N31" s="2"/>
      <c r="O31" s="2" t="s">
        <v>106</v>
      </c>
      <c r="P31" s="2"/>
      <c r="Q31" s="2"/>
      <c r="R31" s="2" t="s">
        <v>106</v>
      </c>
      <c r="S31" s="2" t="s">
        <v>107</v>
      </c>
      <c r="T31" s="2" t="s">
        <v>108</v>
      </c>
      <c r="U31" s="2" t="s">
        <v>135</v>
      </c>
      <c r="V31" s="2" t="s">
        <v>136</v>
      </c>
      <c r="W31" s="2"/>
      <c r="X31" s="2"/>
      <c r="Y31" s="2"/>
      <c r="Z31" s="2"/>
      <c r="AA31" s="2"/>
      <c r="AB31" s="2"/>
      <c r="AC31" s="2"/>
      <c r="AD31" s="2"/>
      <c r="AE31" s="3">
        <v>2083200</v>
      </c>
      <c r="AF31" s="3">
        <v>320000</v>
      </c>
      <c r="AG31" s="3">
        <v>384000</v>
      </c>
      <c r="AH31" s="3">
        <v>704000</v>
      </c>
      <c r="AI31" s="3">
        <v>0</v>
      </c>
      <c r="AJ31" s="3">
        <v>844800</v>
      </c>
      <c r="AK31" s="3">
        <v>844800</v>
      </c>
      <c r="AL31" s="3">
        <v>140800</v>
      </c>
      <c r="AM31" s="3">
        <v>2403200</v>
      </c>
      <c r="AN31" s="3">
        <v>1699200</v>
      </c>
      <c r="AO31" s="4">
        <v>1558400</v>
      </c>
      <c r="AP31" s="4"/>
      <c r="AU31" s="1">
        <v>2015</v>
      </c>
      <c r="BB31" s="3"/>
    </row>
    <row r="32" spans="1:54" s="1" customFormat="1" x14ac:dyDescent="0.25">
      <c r="A32" s="2" t="s">
        <v>97</v>
      </c>
      <c r="B32" s="2" t="s">
        <v>98</v>
      </c>
      <c r="C32" s="2" t="s">
        <v>99</v>
      </c>
      <c r="D32" s="2" t="s">
        <v>100</v>
      </c>
      <c r="E32" s="2" t="s">
        <v>101</v>
      </c>
      <c r="F32" s="2" t="s">
        <v>102</v>
      </c>
      <c r="G32" s="2" t="s">
        <v>145</v>
      </c>
      <c r="H32" s="2" t="s">
        <v>146</v>
      </c>
      <c r="I32" s="2" t="s">
        <v>147</v>
      </c>
      <c r="J32" s="2"/>
      <c r="K32" s="2"/>
      <c r="L32" s="2" t="s">
        <v>106</v>
      </c>
      <c r="M32" s="2"/>
      <c r="N32" s="2"/>
      <c r="O32" s="2" t="s">
        <v>106</v>
      </c>
      <c r="P32" s="2"/>
      <c r="Q32" s="2"/>
      <c r="R32" s="2" t="s">
        <v>106</v>
      </c>
      <c r="S32" s="2" t="s">
        <v>107</v>
      </c>
      <c r="T32" s="2" t="s">
        <v>108</v>
      </c>
      <c r="U32" s="2" t="s">
        <v>135</v>
      </c>
      <c r="V32" s="2" t="s">
        <v>136</v>
      </c>
      <c r="W32" s="2"/>
      <c r="X32" s="2"/>
      <c r="Y32" s="2"/>
      <c r="Z32" s="2"/>
      <c r="AA32" s="2"/>
      <c r="AB32" s="2"/>
      <c r="AC32" s="2"/>
      <c r="AD32" s="2"/>
      <c r="AE32" s="3">
        <v>400000</v>
      </c>
      <c r="AF32" s="3">
        <v>400000</v>
      </c>
      <c r="AG32" s="3">
        <v>640000</v>
      </c>
      <c r="AH32" s="3">
        <v>400000</v>
      </c>
      <c r="AI32" s="3">
        <v>400000</v>
      </c>
      <c r="AJ32" s="3">
        <v>0</v>
      </c>
      <c r="AK32" s="3">
        <v>0</v>
      </c>
      <c r="AL32" s="3">
        <v>400000</v>
      </c>
      <c r="AM32" s="3">
        <v>800000</v>
      </c>
      <c r="AN32" s="3">
        <v>400000</v>
      </c>
      <c r="AO32" s="4">
        <v>800000</v>
      </c>
      <c r="AP32" s="4"/>
      <c r="AU32" s="1">
        <v>2015</v>
      </c>
      <c r="BB32" s="3"/>
    </row>
    <row r="33" spans="1:54" s="1" customFormat="1" x14ac:dyDescent="0.25">
      <c r="A33" s="2" t="s">
        <v>97</v>
      </c>
      <c r="B33" s="2" t="s">
        <v>98</v>
      </c>
      <c r="C33" s="2" t="s">
        <v>99</v>
      </c>
      <c r="D33" s="2" t="s">
        <v>100</v>
      </c>
      <c r="E33" s="2" t="s">
        <v>101</v>
      </c>
      <c r="F33" s="2" t="s">
        <v>102</v>
      </c>
      <c r="G33" s="2" t="s">
        <v>145</v>
      </c>
      <c r="H33" s="2" t="s">
        <v>146</v>
      </c>
      <c r="I33" s="2" t="s">
        <v>147</v>
      </c>
      <c r="J33" s="2" t="s">
        <v>148</v>
      </c>
      <c r="K33" s="2" t="s">
        <v>121</v>
      </c>
      <c r="L33" s="2" t="s">
        <v>149</v>
      </c>
      <c r="M33" s="2"/>
      <c r="N33" s="2"/>
      <c r="O33" s="2" t="s">
        <v>106</v>
      </c>
      <c r="P33" s="2"/>
      <c r="Q33" s="2"/>
      <c r="R33" s="2" t="s">
        <v>106</v>
      </c>
      <c r="S33" s="2" t="s">
        <v>107</v>
      </c>
      <c r="T33" s="2" t="s">
        <v>108</v>
      </c>
      <c r="U33" s="2" t="s">
        <v>109</v>
      </c>
      <c r="V33" s="2" t="s">
        <v>110</v>
      </c>
      <c r="W33" s="2"/>
      <c r="X33" s="2"/>
      <c r="Y33" s="2"/>
      <c r="Z33" s="2"/>
      <c r="AA33" s="2"/>
      <c r="AB33" s="2"/>
      <c r="AC33" s="2"/>
      <c r="AD33" s="2"/>
      <c r="AE33" s="3">
        <v>512000</v>
      </c>
      <c r="AF33" s="3">
        <v>492000</v>
      </c>
      <c r="AG33" s="3">
        <v>0</v>
      </c>
      <c r="AH33" s="3">
        <v>512000</v>
      </c>
      <c r="AI33" s="3">
        <v>0</v>
      </c>
      <c r="AJ33" s="3">
        <v>614400</v>
      </c>
      <c r="AK33" s="3">
        <v>614400</v>
      </c>
      <c r="AL33" s="3">
        <v>102400</v>
      </c>
      <c r="AM33" s="3">
        <v>1004000</v>
      </c>
      <c r="AN33" s="3">
        <v>492000</v>
      </c>
      <c r="AO33" s="4">
        <v>389600</v>
      </c>
      <c r="AP33" s="4"/>
      <c r="AU33" s="1">
        <v>2015</v>
      </c>
      <c r="BB33" s="3"/>
    </row>
    <row r="34" spans="1:54" s="1" customFormat="1" x14ac:dyDescent="0.25">
      <c r="A34" s="2" t="s">
        <v>97</v>
      </c>
      <c r="B34" s="2" t="s">
        <v>98</v>
      </c>
      <c r="C34" s="2" t="s">
        <v>99</v>
      </c>
      <c r="D34" s="2" t="s">
        <v>100</v>
      </c>
      <c r="E34" s="2" t="s">
        <v>101</v>
      </c>
      <c r="F34" s="2" t="s">
        <v>102</v>
      </c>
      <c r="G34" s="2" t="s">
        <v>145</v>
      </c>
      <c r="H34" s="2" t="s">
        <v>146</v>
      </c>
      <c r="I34" s="2" t="s">
        <v>147</v>
      </c>
      <c r="J34" s="2" t="s">
        <v>148</v>
      </c>
      <c r="K34" s="2" t="s">
        <v>121</v>
      </c>
      <c r="L34" s="2" t="s">
        <v>149</v>
      </c>
      <c r="M34" s="2"/>
      <c r="N34" s="2"/>
      <c r="O34" s="2" t="s">
        <v>106</v>
      </c>
      <c r="P34" s="2"/>
      <c r="Q34" s="2"/>
      <c r="R34" s="2" t="s">
        <v>106</v>
      </c>
      <c r="S34" s="2" t="s">
        <v>107</v>
      </c>
      <c r="T34" s="2" t="s">
        <v>108</v>
      </c>
      <c r="U34" s="2" t="s">
        <v>116</v>
      </c>
      <c r="V34" s="2" t="s">
        <v>117</v>
      </c>
      <c r="W34" s="2"/>
      <c r="X34" s="2"/>
      <c r="Y34" s="2"/>
      <c r="Z34" s="2"/>
      <c r="AA34" s="2"/>
      <c r="AB34" s="2"/>
      <c r="AC34" s="2"/>
      <c r="AD34" s="2"/>
      <c r="AE34" s="3">
        <v>0</v>
      </c>
      <c r="AF34" s="3">
        <v>200000</v>
      </c>
      <c r="AG34" s="3">
        <v>70400</v>
      </c>
      <c r="AH34" s="3">
        <v>0</v>
      </c>
      <c r="AI34" s="3">
        <v>0</v>
      </c>
      <c r="AJ34" s="3">
        <v>2611200</v>
      </c>
      <c r="AK34" s="3">
        <v>2611200</v>
      </c>
      <c r="AL34" s="3">
        <v>2611200</v>
      </c>
      <c r="AM34" s="3">
        <v>200000</v>
      </c>
      <c r="AN34" s="3">
        <v>200000</v>
      </c>
      <c r="AO34" s="4">
        <v>-2411200</v>
      </c>
      <c r="AP34" s="4"/>
      <c r="AU34" s="1">
        <v>2015</v>
      </c>
      <c r="BB34" s="3"/>
    </row>
    <row r="35" spans="1:54" s="1" customFormat="1" x14ac:dyDescent="0.25">
      <c r="A35" s="2" t="s">
        <v>97</v>
      </c>
      <c r="B35" s="2" t="s">
        <v>98</v>
      </c>
      <c r="C35" s="2" t="s">
        <v>99</v>
      </c>
      <c r="D35" s="2" t="s">
        <v>100</v>
      </c>
      <c r="E35" s="2" t="s">
        <v>101</v>
      </c>
      <c r="F35" s="2" t="s">
        <v>102</v>
      </c>
      <c r="G35" s="2" t="s">
        <v>150</v>
      </c>
      <c r="H35" s="2" t="s">
        <v>151</v>
      </c>
      <c r="I35" s="2" t="s">
        <v>152</v>
      </c>
      <c r="J35" s="2" t="s">
        <v>153</v>
      </c>
      <c r="K35" s="2" t="s">
        <v>124</v>
      </c>
      <c r="L35" s="2" t="s">
        <v>154</v>
      </c>
      <c r="M35" s="2"/>
      <c r="N35" s="2"/>
      <c r="O35" s="2" t="s">
        <v>106</v>
      </c>
      <c r="P35" s="2"/>
      <c r="Q35" s="2"/>
      <c r="R35" s="2" t="s">
        <v>106</v>
      </c>
      <c r="S35" s="2" t="s">
        <v>107</v>
      </c>
      <c r="T35" s="2" t="s">
        <v>108</v>
      </c>
      <c r="U35" s="2" t="s">
        <v>109</v>
      </c>
      <c r="V35" s="2" t="s">
        <v>110</v>
      </c>
      <c r="W35" s="2"/>
      <c r="X35" s="2"/>
      <c r="Y35" s="2"/>
      <c r="Z35" s="2"/>
      <c r="AA35" s="2"/>
      <c r="AB35" s="2"/>
      <c r="AC35" s="2"/>
      <c r="AD35" s="2"/>
      <c r="AE35" s="3">
        <v>1024000</v>
      </c>
      <c r="AF35" s="3">
        <v>1024000</v>
      </c>
      <c r="AG35" s="3">
        <v>0</v>
      </c>
      <c r="AH35" s="3">
        <v>1024000</v>
      </c>
      <c r="AI35" s="3">
        <v>400000</v>
      </c>
      <c r="AJ35" s="3">
        <v>1228800</v>
      </c>
      <c r="AK35" s="3">
        <v>1228800</v>
      </c>
      <c r="AL35" s="3">
        <v>204800</v>
      </c>
      <c r="AM35" s="3">
        <v>2048000</v>
      </c>
      <c r="AN35" s="3">
        <v>1024000</v>
      </c>
      <c r="AO35" s="4">
        <v>819200</v>
      </c>
      <c r="AP35" s="4"/>
      <c r="AU35" s="1">
        <v>2015</v>
      </c>
      <c r="BB35" s="3"/>
    </row>
    <row r="36" spans="1:54" s="1" customFormat="1" x14ac:dyDescent="0.25">
      <c r="A36" s="2" t="s">
        <v>97</v>
      </c>
      <c r="B36" s="2" t="s">
        <v>98</v>
      </c>
      <c r="C36" s="2" t="s">
        <v>99</v>
      </c>
      <c r="D36" s="2" t="s">
        <v>100</v>
      </c>
      <c r="E36" s="2" t="s">
        <v>101</v>
      </c>
      <c r="F36" s="2" t="s">
        <v>102</v>
      </c>
      <c r="G36" s="2" t="s">
        <v>150</v>
      </c>
      <c r="H36" s="2" t="s">
        <v>151</v>
      </c>
      <c r="I36" s="2" t="s">
        <v>152</v>
      </c>
      <c r="J36" s="2" t="s">
        <v>153</v>
      </c>
      <c r="K36" s="2" t="s">
        <v>124</v>
      </c>
      <c r="L36" s="2" t="s">
        <v>154</v>
      </c>
      <c r="M36" s="2"/>
      <c r="N36" s="2"/>
      <c r="O36" s="2" t="s">
        <v>106</v>
      </c>
      <c r="P36" s="2"/>
      <c r="Q36" s="2"/>
      <c r="R36" s="2" t="s">
        <v>106</v>
      </c>
      <c r="S36" s="2" t="s">
        <v>107</v>
      </c>
      <c r="T36" s="2" t="s">
        <v>108</v>
      </c>
      <c r="U36" s="2" t="s">
        <v>116</v>
      </c>
      <c r="V36" s="2" t="s">
        <v>117</v>
      </c>
      <c r="W36" s="2"/>
      <c r="X36" s="2"/>
      <c r="Y36" s="2"/>
      <c r="Z36" s="2"/>
      <c r="AA36" s="2"/>
      <c r="AB36" s="2"/>
      <c r="AC36" s="2"/>
      <c r="AD36" s="2"/>
      <c r="AE36" s="3">
        <v>400000</v>
      </c>
      <c r="AF36" s="3">
        <v>0</v>
      </c>
      <c r="AG36" s="3">
        <v>0</v>
      </c>
      <c r="AH36" s="3">
        <v>0</v>
      </c>
      <c r="AI36" s="3">
        <v>0</v>
      </c>
      <c r="AJ36" s="3">
        <v>5222400</v>
      </c>
      <c r="AK36" s="3">
        <v>5222400</v>
      </c>
      <c r="AL36" s="3">
        <v>5222400</v>
      </c>
      <c r="AM36" s="3">
        <v>400000</v>
      </c>
      <c r="AN36" s="3">
        <v>400000</v>
      </c>
      <c r="AO36" s="4">
        <v>-4822400</v>
      </c>
      <c r="AP36" s="4"/>
      <c r="AU36" s="1">
        <v>2015</v>
      </c>
      <c r="BB36" s="3"/>
    </row>
    <row r="37" spans="1:54" s="1" customFormat="1" x14ac:dyDescent="0.25">
      <c r="A37" s="2" t="s">
        <v>97</v>
      </c>
      <c r="B37" s="2" t="s">
        <v>98</v>
      </c>
      <c r="C37" s="2" t="s">
        <v>99</v>
      </c>
      <c r="D37" s="2" t="s">
        <v>100</v>
      </c>
      <c r="E37" s="2" t="s">
        <v>101</v>
      </c>
      <c r="F37" s="2" t="s">
        <v>102</v>
      </c>
      <c r="G37" s="2" t="s">
        <v>155</v>
      </c>
      <c r="H37" s="2" t="s">
        <v>156</v>
      </c>
      <c r="I37" s="2" t="s">
        <v>157</v>
      </c>
      <c r="J37" s="2" t="s">
        <v>158</v>
      </c>
      <c r="K37" s="2" t="s">
        <v>127</v>
      </c>
      <c r="L37" s="2" t="s">
        <v>159</v>
      </c>
      <c r="M37" s="2"/>
      <c r="N37" s="2"/>
      <c r="O37" s="2" t="s">
        <v>106</v>
      </c>
      <c r="P37" s="2"/>
      <c r="Q37" s="2"/>
      <c r="R37" s="2" t="s">
        <v>106</v>
      </c>
      <c r="S37" s="2" t="s">
        <v>107</v>
      </c>
      <c r="T37" s="2" t="s">
        <v>108</v>
      </c>
      <c r="U37" s="2" t="s">
        <v>109</v>
      </c>
      <c r="V37" s="2" t="s">
        <v>110</v>
      </c>
      <c r="W37" s="2"/>
      <c r="X37" s="2"/>
      <c r="Y37" s="2"/>
      <c r="Z37" s="2"/>
      <c r="AA37" s="2"/>
      <c r="AB37" s="2"/>
      <c r="AC37" s="2"/>
      <c r="AD37" s="2"/>
      <c r="AE37" s="3">
        <v>480000</v>
      </c>
      <c r="AF37" s="3">
        <v>480000</v>
      </c>
      <c r="AG37" s="3">
        <v>70400</v>
      </c>
      <c r="AH37" s="3">
        <v>480000</v>
      </c>
      <c r="AI37" s="3">
        <v>0</v>
      </c>
      <c r="AJ37" s="3">
        <v>614400</v>
      </c>
      <c r="AK37" s="3">
        <v>614400</v>
      </c>
      <c r="AL37" s="3">
        <v>134400</v>
      </c>
      <c r="AM37" s="3">
        <v>960000</v>
      </c>
      <c r="AN37" s="3">
        <v>480000</v>
      </c>
      <c r="AO37" s="4">
        <v>345600</v>
      </c>
      <c r="AP37" s="4"/>
      <c r="AU37" s="1">
        <v>2015</v>
      </c>
      <c r="BB37" s="3"/>
    </row>
    <row r="38" spans="1:54" s="1" customFormat="1" x14ac:dyDescent="0.25">
      <c r="A38" s="2" t="s">
        <v>97</v>
      </c>
      <c r="B38" s="2" t="s">
        <v>98</v>
      </c>
      <c r="C38" s="2" t="s">
        <v>99</v>
      </c>
      <c r="D38" s="2" t="s">
        <v>100</v>
      </c>
      <c r="E38" s="2" t="s">
        <v>101</v>
      </c>
      <c r="F38" s="2" t="s">
        <v>102</v>
      </c>
      <c r="G38" s="2" t="s">
        <v>155</v>
      </c>
      <c r="H38" s="2" t="s">
        <v>156</v>
      </c>
      <c r="I38" s="2" t="s">
        <v>157</v>
      </c>
      <c r="J38" s="2" t="s">
        <v>158</v>
      </c>
      <c r="K38" s="2" t="s">
        <v>127</v>
      </c>
      <c r="L38" s="2" t="s">
        <v>159</v>
      </c>
      <c r="M38" s="2"/>
      <c r="N38" s="2"/>
      <c r="O38" s="2" t="s">
        <v>106</v>
      </c>
      <c r="P38" s="2"/>
      <c r="Q38" s="2"/>
      <c r="R38" s="2" t="s">
        <v>106</v>
      </c>
      <c r="S38" s="2" t="s">
        <v>107</v>
      </c>
      <c r="T38" s="2" t="s">
        <v>108</v>
      </c>
      <c r="U38" s="2" t="s">
        <v>116</v>
      </c>
      <c r="V38" s="2" t="s">
        <v>117</v>
      </c>
      <c r="W38" s="2"/>
      <c r="X38" s="2"/>
      <c r="Y38" s="2"/>
      <c r="Z38" s="2"/>
      <c r="AA38" s="2"/>
      <c r="AB38" s="2"/>
      <c r="AC38" s="2"/>
      <c r="AD38" s="2"/>
      <c r="AE38" s="3">
        <v>0</v>
      </c>
      <c r="AF38" s="3">
        <v>640000</v>
      </c>
      <c r="AG38" s="3">
        <v>0</v>
      </c>
      <c r="AH38" s="3">
        <v>0</v>
      </c>
      <c r="AI38" s="3">
        <v>640000</v>
      </c>
      <c r="AJ38" s="3">
        <v>2611200</v>
      </c>
      <c r="AK38" s="3">
        <v>2611200</v>
      </c>
      <c r="AL38" s="3">
        <v>2611200</v>
      </c>
      <c r="AM38" s="3">
        <v>640000</v>
      </c>
      <c r="AN38" s="3">
        <v>640000</v>
      </c>
      <c r="AO38" s="4">
        <v>-1971200</v>
      </c>
      <c r="AP38" s="4"/>
      <c r="AU38" s="1">
        <v>2015</v>
      </c>
      <c r="BB38" s="3"/>
    </row>
    <row r="39" spans="1:54" s="1" customFormat="1" x14ac:dyDescent="0.25">
      <c r="A39" s="2" t="s">
        <v>97</v>
      </c>
      <c r="B39" s="2" t="s">
        <v>98</v>
      </c>
      <c r="C39" s="2" t="s">
        <v>99</v>
      </c>
      <c r="D39" s="2" t="s">
        <v>100</v>
      </c>
      <c r="E39" s="2" t="s">
        <v>101</v>
      </c>
      <c r="F39" s="2" t="s">
        <v>102</v>
      </c>
      <c r="G39" s="2" t="s">
        <v>160</v>
      </c>
      <c r="H39" s="2" t="s">
        <v>161</v>
      </c>
      <c r="I39" s="2" t="s">
        <v>162</v>
      </c>
      <c r="J39" s="2" t="s">
        <v>163</v>
      </c>
      <c r="K39" s="2" t="s">
        <v>127</v>
      </c>
      <c r="L39" s="2" t="s">
        <v>164</v>
      </c>
      <c r="M39" s="2"/>
      <c r="N39" s="2"/>
      <c r="O39" s="2" t="s">
        <v>106</v>
      </c>
      <c r="P39" s="2"/>
      <c r="Q39" s="2"/>
      <c r="R39" s="2" t="s">
        <v>106</v>
      </c>
      <c r="S39" s="2" t="s">
        <v>107</v>
      </c>
      <c r="T39" s="2" t="s">
        <v>108</v>
      </c>
      <c r="U39" s="2" t="s">
        <v>109</v>
      </c>
      <c r="V39" s="2" t="s">
        <v>110</v>
      </c>
      <c r="W39" s="2"/>
      <c r="X39" s="2"/>
      <c r="Y39" s="2"/>
      <c r="Z39" s="2"/>
      <c r="AA39" s="2"/>
      <c r="AB39" s="2"/>
      <c r="AC39" s="2"/>
      <c r="AD39" s="2"/>
      <c r="AE39" s="3">
        <v>375000</v>
      </c>
      <c r="AF39" s="3">
        <v>375000</v>
      </c>
      <c r="AG39" s="3">
        <v>0</v>
      </c>
      <c r="AH39" s="3">
        <v>375000</v>
      </c>
      <c r="AI39" s="3">
        <v>0</v>
      </c>
      <c r="AJ39" s="3">
        <v>614400</v>
      </c>
      <c r="AK39" s="3">
        <v>614400</v>
      </c>
      <c r="AL39" s="3">
        <v>239400</v>
      </c>
      <c r="AM39" s="3">
        <v>750000</v>
      </c>
      <c r="AN39" s="3">
        <v>375000</v>
      </c>
      <c r="AO39" s="4">
        <v>135600</v>
      </c>
      <c r="AP39" s="4"/>
      <c r="AU39" s="1">
        <v>2015</v>
      </c>
      <c r="BB39" s="3"/>
    </row>
    <row r="40" spans="1:54" s="1" customFormat="1" x14ac:dyDescent="0.25">
      <c r="A40" s="2" t="s">
        <v>97</v>
      </c>
      <c r="B40" s="2" t="s">
        <v>98</v>
      </c>
      <c r="C40" s="2" t="s">
        <v>99</v>
      </c>
      <c r="D40" s="2" t="s">
        <v>100</v>
      </c>
      <c r="E40" s="2" t="s">
        <v>101</v>
      </c>
      <c r="F40" s="2" t="s">
        <v>102</v>
      </c>
      <c r="G40" s="2" t="s">
        <v>160</v>
      </c>
      <c r="H40" s="2" t="s">
        <v>161</v>
      </c>
      <c r="I40" s="2" t="s">
        <v>162</v>
      </c>
      <c r="J40" s="2" t="s">
        <v>163</v>
      </c>
      <c r="K40" s="2" t="s">
        <v>127</v>
      </c>
      <c r="L40" s="2" t="s">
        <v>164</v>
      </c>
      <c r="M40" s="2"/>
      <c r="N40" s="2"/>
      <c r="O40" s="2" t="s">
        <v>106</v>
      </c>
      <c r="P40" s="2"/>
      <c r="Q40" s="2"/>
      <c r="R40" s="2" t="s">
        <v>106</v>
      </c>
      <c r="S40" s="2" t="s">
        <v>107</v>
      </c>
      <c r="T40" s="2" t="s">
        <v>108</v>
      </c>
      <c r="U40" s="2" t="s">
        <v>116</v>
      </c>
      <c r="V40" s="2" t="s">
        <v>117</v>
      </c>
      <c r="W40" s="2"/>
      <c r="X40" s="2"/>
      <c r="Y40" s="2"/>
      <c r="Z40" s="2"/>
      <c r="AA40" s="2"/>
      <c r="AB40" s="2"/>
      <c r="AC40" s="2"/>
      <c r="AD40" s="2"/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2611200</v>
      </c>
      <c r="AK40" s="3">
        <v>2611200</v>
      </c>
      <c r="AL40" s="3">
        <v>2611200</v>
      </c>
      <c r="AM40" s="3">
        <v>0</v>
      </c>
      <c r="AN40" s="3">
        <v>0</v>
      </c>
      <c r="AO40" s="4">
        <v>-2611200</v>
      </c>
      <c r="AP40" s="4"/>
      <c r="AU40" s="1">
        <v>2015</v>
      </c>
      <c r="BB40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Op pluriannuelles - Exécution 1</vt:lpstr>
      <vt:lpstr>Donnees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</dc:creator>
  <cp:keywords>SXSSF</cp:keywords>
  <dc:description>H5_01 - D1.001 - 
PR - 28.05.19 - col (1) éditée = col. 9 soumission (col.1 soum. +2 col. soum.) et col. 9 éditée = col 10 soum. et col. 10 éditée = col. 11 soum.</dc:description>
  <cp:lastModifiedBy>pascal robert</cp:lastModifiedBy>
  <cp:lastPrinted>2016-03-02T13:33:06Z</cp:lastPrinted>
  <dcterms:created xsi:type="dcterms:W3CDTF">2014-02-24T13:13:00Z</dcterms:created>
  <dcterms:modified xsi:type="dcterms:W3CDTF">2019-06-03T07:50:59Z</dcterms:modified>
</cp:coreProperties>
</file>