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h2.01\fr\obd\editions\"/>
    </mc:Choice>
  </mc:AlternateContent>
  <bookViews>
    <workbookView xWindow="-30" yWindow="3420" windowWidth="24795" windowHeight="7290"/>
  </bookViews>
  <sheets>
    <sheet name="Dépenses par destination" sheetId="1" r:id="rId1"/>
    <sheet name="Donnees" sheetId="2" r:id="rId2"/>
  </sheets>
  <definedNames>
    <definedName name="_xlnm.Print_Area" localSheetId="0">'Dépenses par destination'!$B$1:$O$18</definedName>
  </definedNames>
  <calcPr calcId="152511"/>
  <pivotCaches>
    <pivotCache cacheId="94" r:id="rId3"/>
  </pivotCaches>
</workbook>
</file>

<file path=xl/calcChain.xml><?xml version="1.0" encoding="utf-8"?>
<calcChain xmlns="http://schemas.openxmlformats.org/spreadsheetml/2006/main">
  <c r="F4" i="2" l="1"/>
  <c r="N1" i="1" l="1"/>
  <c r="E3" i="2" l="1"/>
  <c r="C3" i="2"/>
  <c r="B3" i="2"/>
  <c r="E2" i="2"/>
  <c r="C2" i="2"/>
  <c r="B2" i="2"/>
  <c r="C1" i="2"/>
  <c r="B1" i="2"/>
  <c r="E1" i="2" l="1"/>
  <c r="D4" i="2"/>
  <c r="B4" i="2"/>
  <c r="N8" i="1" l="1"/>
  <c r="F8" i="1"/>
  <c r="H8" i="1"/>
  <c r="D8" i="1"/>
  <c r="L8" i="1"/>
  <c r="J8" i="1"/>
  <c r="B2" i="1"/>
</calcChain>
</file>

<file path=xl/sharedStrings.xml><?xml version="1.0" encoding="utf-8"?>
<sst xmlns="http://schemas.openxmlformats.org/spreadsheetml/2006/main" count="782" uniqueCount="160">
  <si>
    <t>CGR0</t>
  </si>
  <si>
    <t>CGR1</t>
  </si>
  <si>
    <t>CGR2</t>
  </si>
  <si>
    <t>MNT4</t>
  </si>
  <si>
    <t>CGR3</t>
  </si>
  <si>
    <t>CGR4</t>
  </si>
  <si>
    <t>CGR5</t>
  </si>
  <si>
    <t>MNT1</t>
  </si>
  <si>
    <t>MNT2</t>
  </si>
  <si>
    <t>MNT3</t>
  </si>
  <si>
    <t>POUR INFORMATION DE L'ORGANE DELIBERANT</t>
  </si>
  <si>
    <t>MNT5</t>
  </si>
  <si>
    <t>Total</t>
  </si>
  <si>
    <t>POSTE1</t>
  </si>
  <si>
    <t>POSTE2</t>
  </si>
  <si>
    <t>POSTE3</t>
  </si>
  <si>
    <t>POSTE4</t>
  </si>
  <si>
    <t>POSTE5</t>
  </si>
  <si>
    <t>Somme de MNT1</t>
  </si>
  <si>
    <t>Somme de MNT2</t>
  </si>
  <si>
    <t>Somme de MNT3</t>
  </si>
  <si>
    <t>Somme de MNT4</t>
  </si>
  <si>
    <t>Somme de MNT5</t>
  </si>
  <si>
    <t>POSTE0</t>
  </si>
  <si>
    <t>ETS</t>
  </si>
  <si>
    <t>LIBELLE ETS</t>
  </si>
  <si>
    <t>N° JOB</t>
  </si>
  <si>
    <t>UTILISATEUR</t>
  </si>
  <si>
    <t>DATE JOB</t>
  </si>
  <si>
    <t>ANNEE N</t>
  </si>
  <si>
    <t>CGR</t>
  </si>
  <si>
    <t>LIBELLE CGR</t>
  </si>
  <si>
    <t>CHEMIN CGR</t>
  </si>
  <si>
    <t>POSTE</t>
  </si>
  <si>
    <t>LIBELLE POSTE</t>
  </si>
  <si>
    <t>CHEMIN POSTE</t>
  </si>
  <si>
    <t>LIBELLEPOS0</t>
  </si>
  <si>
    <t>LIBELLEPOS1</t>
  </si>
  <si>
    <t>LIBELLEPOS2</t>
  </si>
  <si>
    <t>LIBELLEPOS3</t>
  </si>
  <si>
    <t>LIBELLEPOS4</t>
  </si>
  <si>
    <t>LIBELLEPOS5</t>
  </si>
  <si>
    <t>LIBELLECGR0</t>
  </si>
  <si>
    <t>LIBELLECGR1</t>
  </si>
  <si>
    <t>LIBELLECGR2</t>
  </si>
  <si>
    <t>LIBELLECGR3</t>
  </si>
  <si>
    <t>LIBELLECGR4</t>
  </si>
  <si>
    <t>LIBELLECGR5</t>
  </si>
  <si>
    <t>CGR0+LIB0</t>
  </si>
  <si>
    <t>CGR1+LIB1</t>
  </si>
  <si>
    <t>CGR2+LIB2</t>
  </si>
  <si>
    <t>CGR3+LIB3</t>
  </si>
  <si>
    <t>CGR4+LIB4</t>
  </si>
  <si>
    <t>CGR5+LIB5</t>
  </si>
  <si>
    <t>MNT6</t>
  </si>
  <si>
    <t>MNT7</t>
  </si>
  <si>
    <t>MNT8</t>
  </si>
  <si>
    <t>MNT9</t>
  </si>
  <si>
    <t>MNT10</t>
  </si>
  <si>
    <t>Somme de MNT6</t>
  </si>
  <si>
    <t>Somme de MNT7</t>
  </si>
  <si>
    <t>Somme de MNT8</t>
  </si>
  <si>
    <t>Dépenses par destination</t>
  </si>
  <si>
    <t>AE</t>
  </si>
  <si>
    <t>CP</t>
  </si>
  <si>
    <t>MNT11</t>
  </si>
  <si>
    <t>MNT12</t>
  </si>
  <si>
    <t>Somme de MNT13</t>
  </si>
  <si>
    <t>Somme de MNT14</t>
  </si>
  <si>
    <t>Somme de MNT15</t>
  </si>
  <si>
    <t>Somme de MNT16</t>
  </si>
  <si>
    <t>BUDGET RECTIFICATIF : DEPENSES PAR DESTINATION</t>
  </si>
  <si>
    <t>Etablissement :</t>
  </si>
  <si>
    <t>Année de l'exercice :</t>
  </si>
  <si>
    <t>CGR :</t>
  </si>
  <si>
    <t>Poste :</t>
  </si>
  <si>
    <t>Chemin :</t>
  </si>
  <si>
    <t>Job :</t>
  </si>
  <si>
    <t>Utilisateur :</t>
  </si>
  <si>
    <t>Date :</t>
  </si>
  <si>
    <t>CENTRE</t>
  </si>
  <si>
    <t>Centre</t>
  </si>
  <si>
    <t>CENTRE - Centre</t>
  </si>
  <si>
    <t>S2010</t>
  </si>
  <si>
    <t>Secteur 2010</t>
  </si>
  <si>
    <t>S2010 - Secteur 2010</t>
  </si>
  <si>
    <t>ACT1</t>
  </si>
  <si>
    <t>Activité 1</t>
  </si>
  <si>
    <t>ACT1 - Activité 1</t>
  </si>
  <si>
    <t>-</t>
  </si>
  <si>
    <t>D</t>
  </si>
  <si>
    <t>Dépenses</t>
  </si>
  <si>
    <t>PER</t>
  </si>
  <si>
    <t>Personnel</t>
  </si>
  <si>
    <t>IND</t>
  </si>
  <si>
    <t>Qualiac développement</t>
  </si>
  <si>
    <t>275731</t>
  </si>
  <si>
    <t>PR</t>
  </si>
  <si>
    <t>DAT</t>
  </si>
  <si>
    <t>CB</t>
  </si>
  <si>
    <t>FON</t>
  </si>
  <si>
    <t>Fonctionnement</t>
  </si>
  <si>
    <t>INT</t>
  </si>
  <si>
    <t>Intervention</t>
  </si>
  <si>
    <t>INV</t>
  </si>
  <si>
    <t>Investissement</t>
  </si>
  <si>
    <t>ACT1    21</t>
  </si>
  <si>
    <t>2_1</t>
  </si>
  <si>
    <t>ACT1    21 - 2_1</t>
  </si>
  <si>
    <t>ACT1    EXPORT</t>
  </si>
  <si>
    <t>Export</t>
  </si>
  <si>
    <t>ACT1    EXPORT - Export</t>
  </si>
  <si>
    <t>ACT1    IMPORT</t>
  </si>
  <si>
    <t>Import</t>
  </si>
  <si>
    <t>ACT1    IMPORT - Import</t>
  </si>
  <si>
    <t>ACT1    PROD</t>
  </si>
  <si>
    <t>Produit</t>
  </si>
  <si>
    <t>ACT1    PROD - Produit</t>
  </si>
  <si>
    <t>ACT1    SERVICE</t>
  </si>
  <si>
    <t>Service vendu</t>
  </si>
  <si>
    <t>ACT1    SERVICE - Service vendu</t>
  </si>
  <si>
    <t>ACT2</t>
  </si>
  <si>
    <t>Activité 2</t>
  </si>
  <si>
    <t>ACT2 - Activité 2</t>
  </si>
  <si>
    <t>ACT2    PROD</t>
  </si>
  <si>
    <t>ACT2    PROD - Produit</t>
  </si>
  <si>
    <t>ACT2    SERVICE</t>
  </si>
  <si>
    <t>ACT2    SERVICE - Service vendu</t>
  </si>
  <si>
    <t>ACT2    EXPORT</t>
  </si>
  <si>
    <t>ACT2    EXPORT - Export</t>
  </si>
  <si>
    <t>ACT2    IMPORT</t>
  </si>
  <si>
    <t>ACT2    IMPORT - Import</t>
  </si>
  <si>
    <t>ACT3</t>
  </si>
  <si>
    <t>Activité 3</t>
  </si>
  <si>
    <t>ACT3 - Activité 3</t>
  </si>
  <si>
    <t>ACT3    EXPORT</t>
  </si>
  <si>
    <t>ACT3    EXPORT - Export</t>
  </si>
  <si>
    <t>ACT4</t>
  </si>
  <si>
    <t>Activité 4</t>
  </si>
  <si>
    <t>ACT4 - Activité 4</t>
  </si>
  <si>
    <t>ACT4    IMPORT</t>
  </si>
  <si>
    <t>ACT4    IMPORT - Import</t>
  </si>
  <si>
    <t>ACT5</t>
  </si>
  <si>
    <t>Activité 5</t>
  </si>
  <si>
    <t>ACT5 - Activité 5</t>
  </si>
  <si>
    <t>ACT5    PROD</t>
  </si>
  <si>
    <t>ACT5    PROD - Produit</t>
  </si>
  <si>
    <t>ACT6</t>
  </si>
  <si>
    <t>Activité 6</t>
  </si>
  <si>
    <t>ACT6 - Activité 6</t>
  </si>
  <si>
    <t>ACT6    PROD</t>
  </si>
  <si>
    <t>ACT6    PROD - Produit</t>
  </si>
  <si>
    <t>Total ACT1 - Activité 1</t>
  </si>
  <si>
    <t>Total ACT2 - Activité 2</t>
  </si>
  <si>
    <t>Total ACT3 - Activité 3</t>
  </si>
  <si>
    <t>Total ACT4 - Activité 4</t>
  </si>
  <si>
    <t>Total ACT5 - Activité 5</t>
  </si>
  <si>
    <t>Total ACT6 - Activité 6</t>
  </si>
  <si>
    <t>Total S2010 - Secteur 2010</t>
  </si>
  <si>
    <t>08/04/2015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</si>
</sst>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scheme val="minor"/>
    </font>
    <font>
      <b/>
      <sz val="10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4506668294322"/>
        <bgColor indexed="64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/>
    <xf numFmtId="49" fontId="0" fillId="0" borderId="0" xfId="0" applyNumberFormat="1"/>
    <xf numFmtId="4" fontId="0" fillId="0" borderId="0" xfId="0" applyNumberFormat="1"/>
    <xf numFmtId="49" fontId="1" fillId="0" borderId="0" xfId="0" applyNumberFormat="1" applyFont="1" applyProtection="1">
      <protection hidden="1"/>
    </xf>
    <xf numFmtId="14" fontId="0" fillId="0" borderId="0" xfId="0" applyNumberFormat="1"/>
    <xf numFmtId="0" fontId="2" fillId="0" borderId="0" xfId="0" applyFont="1" applyBorder="1"/>
    <xf numFmtId="0" fontId="2" fillId="0" borderId="0" xfId="0" applyFont="1"/>
    <xf numFmtId="0" fontId="3" fillId="0" borderId="4" xfId="0" quotePrefix="1" applyFont="1" applyFill="1" applyBorder="1" applyAlignment="1">
      <alignment horizontal="center" vertical="center"/>
    </xf>
    <xf numFmtId="14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7" fillId="3" borderId="5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4" fontId="7" fillId="3" borderId="11" xfId="0" applyNumberFormat="1" applyFont="1" applyFill="1" applyBorder="1" applyAlignment="1">
      <alignment vertical="center"/>
    </xf>
    <xf numFmtId="4" fontId="7" fillId="3" borderId="12" xfId="0" applyNumberFormat="1" applyFont="1" applyFill="1" applyBorder="1" applyAlignment="1">
      <alignment vertical="center"/>
    </xf>
    <xf numFmtId="0" fontId="6" fillId="0" borderId="9" xfId="0" applyFont="1" applyBorder="1" applyAlignment="1">
      <alignment horizontal="left"/>
    </xf>
    <xf numFmtId="0" fontId="6" fillId="0" borderId="0" xfId="0" applyFont="1" applyBorder="1"/>
    <xf numFmtId="4" fontId="6" fillId="0" borderId="0" xfId="0" applyNumberFormat="1" applyFont="1" applyBorder="1"/>
    <xf numFmtId="4" fontId="6" fillId="0" borderId="10" xfId="0" applyNumberFormat="1" applyFont="1" applyBorder="1"/>
    <xf numFmtId="0" fontId="6" fillId="0" borderId="9" xfId="0" applyFont="1" applyBorder="1" applyAlignment="1">
      <alignment horizontal="left" indent="1"/>
    </xf>
    <xf numFmtId="0" fontId="6" fillId="0" borderId="9" xfId="0" applyFont="1" applyBorder="1"/>
    <xf numFmtId="0" fontId="6" fillId="0" borderId="0" xfId="0" applyFont="1" applyBorder="1" applyAlignment="1">
      <alignment horizontal="left"/>
    </xf>
    <xf numFmtId="0" fontId="3" fillId="0" borderId="1" xfId="0" quotePrefix="1" applyFont="1" applyFill="1" applyBorder="1" applyAlignment="1">
      <alignment horizontal="center" vertical="center"/>
    </xf>
    <xf numFmtId="0" fontId="3" fillId="0" borderId="3" xfId="0" quotePrefix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0" fillId="0" borderId="0" xfId="0" quotePrefix="1"/>
  </cellXfs>
  <cellStyles count="1">
    <cellStyle name="Normal" xfId="0" builtinId="0"/>
  </cellStyles>
  <dxfs count="111"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left style="medium">
          <color indexed="64"/>
        </left>
        <right style="medium">
          <color indexed="64"/>
        </right>
      </border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alignment vertical="center" readingOrder="0"/>
    </dxf>
    <dxf>
      <alignment vertical="center" readingOrder="0"/>
    </dxf>
    <dxf>
      <font>
        <b/>
      </font>
    </dxf>
    <dxf>
      <font>
        <b/>
      </font>
    </dxf>
    <dxf>
      <alignment horizontal="right" readingOrder="0"/>
    </dxf>
    <dxf>
      <protection locked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alignment horizontal="center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medium">
          <color indexed="64"/>
        </left>
      </border>
    </dxf>
    <dxf>
      <numFmt numFmtId="4" formatCode="#,##0.00"/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numFmt numFmtId="4" formatCode="#,##0.00"/>
    </dxf>
    <dxf>
      <numFmt numFmtId="4" formatCode="#,##0.00"/>
    </dxf>
    <dxf>
      <numFmt numFmtId="4" formatCode="#,##0.00"/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font>
        <name val="Calibri"/>
        <scheme val="minor"/>
      </font>
    </dxf>
    <dxf>
      <numFmt numFmtId="4" formatCode="#,##0.00"/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numFmt numFmtId="4" formatCode="#,##0.00"/>
    </dxf>
    <dxf>
      <numFmt numFmtId="4" formatCode="#,##0.00"/>
    </dxf>
    <dxf>
      <numFmt numFmtId="4" formatCode="#,##0.00"/>
    </dxf>
    <dxf>
      <border>
        <left style="medium">
          <color indexed="64"/>
        </left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center" readingOrder="0"/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protection locked="0"/>
    </dxf>
    <dxf>
      <alignment horizontal="right" readingOrder="0"/>
    </dxf>
    <dxf>
      <font>
        <b/>
      </font>
    </dxf>
    <dxf>
      <font>
        <b/>
      </font>
    </dxf>
    <dxf>
      <alignment vertical="center" readingOrder="0"/>
    </dxf>
    <dxf>
      <alignment vertical="center" readingOrder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bgColor theme="3" tint="0.79998168889431442"/>
        </patternFill>
      </fill>
    </dxf>
    <dxf>
      <fill>
        <patternFill patternType="solid">
          <bgColor theme="3" tint="0.79998168889431442"/>
        </patternFill>
      </fill>
    </dxf>
    <dxf>
      <border>
        <left style="medium">
          <color indexed="64"/>
        </left>
        <right style="medium">
          <color indexed="64"/>
        </right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medium">
          <color indexed="64"/>
        </top>
        <bottom style="medium">
          <color indexed="64"/>
        </bottom>
        <vertical style="medium">
          <color indexed="64"/>
        </vertical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border>
        <top style="thin">
          <color theme="4" tint="0.79998168889431442"/>
        </top>
        <bottom style="thin">
          <color theme="4" tint="0.79998168889431442"/>
        </bottom>
      </border>
    </dxf>
    <dxf>
      <fill>
        <patternFill patternType="solid">
          <fgColor theme="4" tint="0.79998168889431442"/>
          <bgColor theme="4" tint="0.79998168889431442"/>
        </patternFill>
      </fill>
      <border>
        <bottom/>
      </border>
    </dxf>
    <dxf>
      <font>
        <color theme="0"/>
      </font>
      <fill>
        <patternFill patternType="solid">
          <fgColor theme="4" tint="0.39997558519241921"/>
          <bgColor theme="4" tint="0.39997558519241921"/>
        </patternFill>
      </fill>
      <border>
        <bottom style="thin">
          <color theme="4" tint="0.79998168889431442"/>
        </bottom>
        <horizontal style="thin">
          <color theme="4" tint="0.39997558519241921"/>
        </horizontal>
      </border>
    </dxf>
    <dxf>
      <border>
        <bottom style="thin">
          <color theme="4" tint="0.59999389629810485"/>
        </bottom>
      </border>
    </dxf>
    <dxf>
      <font>
        <b/>
        <color theme="1"/>
      </font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0"/>
      </font>
      <fill>
        <patternFill patternType="solid">
          <fgColor theme="4" tint="0.39997558519241921"/>
          <bgColor theme="4" tint="0.39997558519241921"/>
        </patternFill>
      </fill>
    </dxf>
    <dxf>
      <font>
        <b/>
        <color theme="0"/>
      </font>
    </dxf>
    <dxf>
      <border>
        <left style="thin">
          <color theme="4" tint="-0.249977111117893"/>
        </left>
        <right style="thin">
          <color theme="4" tint="-0.249977111117893"/>
        </right>
      </border>
    </dxf>
    <dxf>
      <border>
        <top style="thin">
          <color theme="4" tint="-0.249977111117893"/>
        </top>
        <bottom style="thin">
          <color theme="4" tint="-0.249977111117893"/>
        </bottom>
        <horizontal style="thin">
          <color theme="4" tint="-0.249977111117893"/>
        </horizontal>
      </border>
    </dxf>
    <dxf>
      <font>
        <b/>
        <color theme="1"/>
      </font>
      <border>
        <top style="double">
          <color theme="4" tint="-0.249977111117893"/>
        </top>
      </border>
    </dxf>
    <dxf>
      <font>
        <color theme="0"/>
      </font>
      <fill>
        <patternFill patternType="solid">
          <fgColor theme="4" tint="-0.249977111117893"/>
          <bgColor theme="4" tint="-0.249977111117893"/>
        </patternFill>
      </fill>
      <border>
        <horizontal style="thin">
          <color theme="4" tint="-0.249977111117893"/>
        </horizontal>
      </border>
    </dxf>
    <dxf>
      <font>
        <color theme="1"/>
      </font>
      <border>
        <left style="thin">
          <color theme="0" tint="-0.14996795556505021"/>
        </left>
        <right style="thin">
          <color theme="0" tint="-0.14996795556505021"/>
        </right>
        <top style="thin">
          <color theme="0" tint="-0.14996795556505021"/>
        </top>
        <bottom style="thin">
          <color theme="0" tint="-0.14996795556505021"/>
        </bottom>
        <vertical style="thin">
          <color theme="0" tint="-0.14996795556505021"/>
        </vertical>
        <horizontal style="thin">
          <color theme="0" tint="-0.14996795556505021"/>
        </horizontal>
      </border>
    </dxf>
  </dxfs>
  <tableStyles count="1" defaultTableStyle="TableStyleMedium9" defaultPivotStyle="PivotStyleLight16">
    <tableStyle name="PivotStyleMedium2 2" table="0" count="13">
      <tableStyleElement type="wholeTable" dxfId="110"/>
      <tableStyleElement type="headerRow" dxfId="109"/>
      <tableStyleElement type="totalRow" dxfId="108"/>
      <tableStyleElement type="firstRowStripe" dxfId="107"/>
      <tableStyleElement type="firstColumnStripe" dxfId="106"/>
      <tableStyleElement type="firstHeaderCell" dxfId="105"/>
      <tableStyleElement type="firstSubtotalRow" dxfId="104"/>
      <tableStyleElement type="secondSubtotalRow" dxfId="103"/>
      <tableStyleElement type="firstColumnSubheading" dxfId="102"/>
      <tableStyleElement type="firstRowSubheading" dxfId="101"/>
      <tableStyleElement type="secondRowSubheading" dxfId="100"/>
      <tableStyleElement type="pageFieldLabels" dxfId="99"/>
      <tableStyleElement type="pageFieldValues" dxfId="9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pascal robert" refreshedDate="42317.694028124999" createdVersion="5" refreshedVersion="5" minRefreshableVersion="3" recordCount="38">
  <cacheSource type="worksheet">
    <worksheetSource ref="A5:AP1000003" sheet="Donnees"/>
  </cacheSource>
  <cacheFields count="46">
    <cacheField name="CGR0" numFmtId="0">
      <sharedItems containsBlank="1"/>
    </cacheField>
    <cacheField name="LIBELLECGR0" numFmtId="0">
      <sharedItems containsBlank="1"/>
    </cacheField>
    <cacheField name="CGR0+LIB0" numFmtId="0">
      <sharedItems containsBlank="1"/>
    </cacheField>
    <cacheField name="CGR1" numFmtId="0">
      <sharedItems containsBlank="1"/>
    </cacheField>
    <cacheField name="LIBELLECGR1" numFmtId="0">
      <sharedItems containsBlank="1"/>
    </cacheField>
    <cacheField name="CGR1+LIB1" numFmtId="0">
      <sharedItems containsBlank="1" count="3">
        <s v="S2010 - Secteur 2010"/>
        <m/>
        <s v="x" u="1"/>
      </sharedItems>
    </cacheField>
    <cacheField name="CGR2" numFmtId="0">
      <sharedItems containsBlank="1"/>
    </cacheField>
    <cacheField name="LIBELLECGR2" numFmtId="0">
      <sharedItems containsBlank="1"/>
    </cacheField>
    <cacheField name="CGR2+LIB2" numFmtId="0">
      <sharedItems containsBlank="1" count="8">
        <s v="ACT1 - Activité 1"/>
        <s v="ACT2 - Activité 2"/>
        <s v="ACT3 - Activité 3"/>
        <s v="ACT4 - Activité 4"/>
        <s v="ACT5 - Activité 5"/>
        <s v="ACT6 - Activité 6"/>
        <m/>
        <s v="xx" u="1"/>
      </sharedItems>
    </cacheField>
    <cacheField name="CGR3" numFmtId="0">
      <sharedItems containsBlank="1"/>
    </cacheField>
    <cacheField name="LIBELLECGR3" numFmtId="0">
      <sharedItems containsBlank="1"/>
    </cacheField>
    <cacheField name="CGR3+LIB3" numFmtId="0">
      <sharedItems containsBlank="1"/>
    </cacheField>
    <cacheField name="CGR4" numFmtId="0">
      <sharedItems containsNonDate="0" containsString="0" containsBlank="1"/>
    </cacheField>
    <cacheField name="LIBELLECGR4" numFmtId="0">
      <sharedItems containsNonDate="0" containsString="0" containsBlank="1"/>
    </cacheField>
    <cacheField name="CGR4+LIB4" numFmtId="0">
      <sharedItems containsBlank="1"/>
    </cacheField>
    <cacheField name="CGR5" numFmtId="0">
      <sharedItems containsNonDate="0" containsString="0" containsBlank="1"/>
    </cacheField>
    <cacheField name="LIBELLECGR5" numFmtId="0">
      <sharedItems containsNonDate="0" containsString="0" containsBlank="1"/>
    </cacheField>
    <cacheField name="CGR5+LIB5" numFmtId="0">
      <sharedItems containsBlank="1"/>
    </cacheField>
    <cacheField name="POSTE0" numFmtId="0">
      <sharedItems containsBlank="1"/>
    </cacheField>
    <cacheField name="LIBELLEPOS0" numFmtId="0">
      <sharedItems containsBlank="1"/>
    </cacheField>
    <cacheField name="POSTE1" numFmtId="0">
      <sharedItems containsBlank="1"/>
    </cacheField>
    <cacheField name="LIBELLEPOS1" numFmtId="0">
      <sharedItems containsBlank="1" count="6">
        <s v="Personnel"/>
        <s v="Fonctionnement"/>
        <s v="Intervention"/>
        <s v="Investissement"/>
        <m/>
        <s v="xx" u="1"/>
      </sharedItems>
    </cacheField>
    <cacheField name="POSTE2" numFmtId="0">
      <sharedItems containsNonDate="0" containsString="0" containsBlank="1"/>
    </cacheField>
    <cacheField name="LIBELLEPOS2" numFmtId="0">
      <sharedItems containsNonDate="0" containsString="0" containsBlank="1"/>
    </cacheField>
    <cacheField name="POSTE3" numFmtId="0">
      <sharedItems containsNonDate="0" containsString="0" containsBlank="1"/>
    </cacheField>
    <cacheField name="LIBELLEPOS3" numFmtId="0">
      <sharedItems containsNonDate="0" containsString="0" containsBlank="1"/>
    </cacheField>
    <cacheField name="POSTE4" numFmtId="0">
      <sharedItems containsNonDate="0" containsString="0" containsBlank="1"/>
    </cacheField>
    <cacheField name="LIBELLEPOS4" numFmtId="0">
      <sharedItems containsNonDate="0" containsString="0" containsBlank="1"/>
    </cacheField>
    <cacheField name="POSTE5" numFmtId="0">
      <sharedItems containsNonDate="0" containsString="0" containsBlank="1"/>
    </cacheField>
    <cacheField name="LIBELLEPOS5" numFmtId="0">
      <sharedItems containsNonDate="0" containsString="0" containsBlank="1"/>
    </cacheField>
    <cacheField name="MNT1" numFmtId="0">
      <sharedItems containsString="0" containsBlank="1" containsNumber="1" containsInteger="1" minValue="0" maxValue="6624000"/>
    </cacheField>
    <cacheField name="MNT2" numFmtId="0">
      <sharedItems containsString="0" containsBlank="1" containsNumber="1" containsInteger="1" minValue="0" maxValue="7360000"/>
    </cacheField>
    <cacheField name="MNT3" numFmtId="0">
      <sharedItems containsString="0" containsBlank="1" containsNumber="1" containsInteger="1" minValue="0" maxValue="15544320"/>
    </cacheField>
    <cacheField name="MNT4" numFmtId="0">
      <sharedItems containsString="0" containsBlank="1" containsNumber="1" containsInteger="1" minValue="0" maxValue="13212672"/>
    </cacheField>
    <cacheField name="MNT5" numFmtId="0">
      <sharedItems containsString="0" containsBlank="1" containsNumber="1" containsInteger="1" minValue="0" maxValue="15544320"/>
    </cacheField>
    <cacheField name="MNT6" numFmtId="0">
      <sharedItems containsString="0" containsBlank="1" containsNumber="1" containsInteger="1" minValue="0" maxValue="13212672"/>
    </cacheField>
    <cacheField name="MNT7" numFmtId="0">
      <sharedItems containsString="0" containsBlank="1" containsNumber="1" containsInteger="1" minValue="0" maxValue="10000"/>
    </cacheField>
    <cacheField name="MNT8" numFmtId="0">
      <sharedItems containsString="0" containsBlank="1" containsNumber="1" containsInteger="1" minValue="0" maxValue="7360000"/>
    </cacheField>
    <cacheField name="MNT9" numFmtId="0">
      <sharedItems containsString="0" containsBlank="1" containsNumber="1" containsInteger="1" minValue="0" maxValue="19430400"/>
    </cacheField>
    <cacheField name="MNT10" numFmtId="0">
      <sharedItems containsString="0" containsBlank="1" containsNumber="1" containsInteger="1" minValue="0" maxValue="0"/>
    </cacheField>
    <cacheField name="MNT11" numFmtId="0">
      <sharedItems containsString="0" containsBlank="1" containsNumber="1" containsInteger="1" minValue="0" maxValue="19430400"/>
    </cacheField>
    <cacheField name="MNT12" numFmtId="0">
      <sharedItems containsString="0" containsBlank="1" containsNumber="1" containsInteger="1" minValue="0" maxValue="8832000"/>
    </cacheField>
    <cacheField name="MNT13" numFmtId="0" formula="MNT9+MNT10" databaseField="0"/>
    <cacheField name="MNT14" numFmtId="0" formula="MNT11+MNT12" databaseField="0"/>
    <cacheField name="MNT15" numFmtId="0" formula="MNT13-MNT7" databaseField="0"/>
    <cacheField name="MNT16" numFmtId="0" formula="MNT14-MNT8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8"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PER"/>
    <x v="0"/>
    <m/>
    <m/>
    <m/>
    <m/>
    <m/>
    <m/>
    <m/>
    <m/>
    <n v="1152000"/>
    <n v="1280000"/>
    <n v="1536000"/>
    <n v="1305600"/>
    <n v="384000"/>
    <n v="25600"/>
    <n v="0"/>
    <n v="1280000"/>
    <n v="1920000"/>
    <n v="0"/>
    <n v="1920000"/>
    <n v="1536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FON"/>
    <x v="1"/>
    <m/>
    <m/>
    <m/>
    <m/>
    <m/>
    <m/>
    <m/>
    <m/>
    <n v="4896000"/>
    <n v="5440000"/>
    <n v="6528000"/>
    <n v="5548800"/>
    <n v="1632000"/>
    <n v="108800"/>
    <n v="1000"/>
    <n v="5440000"/>
    <n v="8160000"/>
    <n v="0"/>
    <n v="8160000"/>
    <n v="652800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T"/>
    <x v="2"/>
    <m/>
    <m/>
    <m/>
    <m/>
    <m/>
    <m/>
    <m/>
    <m/>
    <n v="0"/>
    <n v="0"/>
    <n v="0"/>
    <n v="0"/>
    <n v="0"/>
    <n v="0"/>
    <n v="0"/>
    <n v="0"/>
    <n v="0"/>
    <n v="0"/>
    <n v="0"/>
    <n v="0"/>
  </r>
  <r>
    <s v="CENTRE"/>
    <s v="Centre"/>
    <s v="CENTRE - Centre"/>
    <s v="S2010"/>
    <s v="Secteur 2010"/>
    <x v="0"/>
    <s v="ACT1"/>
    <s v="Activité 1"/>
    <x v="0"/>
    <m/>
    <m/>
    <s v="-"/>
    <m/>
    <m/>
    <s v="-"/>
    <m/>
    <m/>
    <s v="-"/>
    <s v="D"/>
    <s v="Dépenses"/>
    <s v="INV"/>
    <x v="3"/>
    <m/>
    <m/>
    <m/>
    <m/>
    <m/>
    <m/>
    <m/>
    <m/>
    <n v="0"/>
    <n v="0"/>
    <n v="0"/>
    <n v="0"/>
    <n v="0"/>
    <n v="0"/>
    <n v="0"/>
    <n v="150130"/>
    <n v="0"/>
    <n v="0"/>
    <n v="355630"/>
    <n v="0"/>
  </r>
  <r>
    <s v="CENTRE"/>
    <s v="Centre"/>
    <s v="CENTRE - Centre"/>
    <s v="S2010"/>
    <s v="Secteur 2010"/>
    <x v="0"/>
    <s v="ACT1"/>
    <s v="Activité 1"/>
    <x v="0"/>
    <s v="ACT1    21"/>
    <s v="2_1"/>
    <s v="ACT1    21 - 2_1"/>
    <m/>
    <m/>
    <s v="-"/>
    <m/>
    <m/>
    <s v="-"/>
    <s v="D"/>
    <s v="Dépenses"/>
    <s v="FON"/>
    <x v="1"/>
    <m/>
    <m/>
    <m/>
    <m/>
    <m/>
    <m/>
    <m/>
    <m/>
    <n v="0"/>
    <n v="0"/>
    <n v="0"/>
    <n v="0"/>
    <n v="0"/>
    <n v="0"/>
    <n v="0"/>
    <n v="0"/>
    <n v="777"/>
    <n v="0"/>
    <n v="0"/>
    <n v="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PER"/>
    <x v="0"/>
    <m/>
    <m/>
    <m/>
    <m/>
    <m/>
    <m/>
    <m/>
    <m/>
    <n v="0"/>
    <n v="0"/>
    <n v="860160"/>
    <n v="731136"/>
    <n v="860160"/>
    <n v="731136"/>
    <n v="0"/>
    <n v="640000"/>
    <n v="1075200"/>
    <n v="0"/>
    <n v="1075200"/>
    <n v="768000"/>
  </r>
  <r>
    <s v="CENTRE"/>
    <s v="Centre"/>
    <s v="CENTRE - Centre"/>
    <s v="S2010"/>
    <s v="Secteur 2010"/>
    <x v="0"/>
    <s v="ACT1"/>
    <s v="Activité 1"/>
    <x v="0"/>
    <s v="ACT1    EXPORT"/>
    <s v="Export"/>
    <s v="ACT1    EXPORT - Export"/>
    <m/>
    <m/>
    <s v="-"/>
    <m/>
    <m/>
    <s v="-"/>
    <s v="D"/>
    <s v="Dépenses"/>
    <s v="FON"/>
    <x v="1"/>
    <m/>
    <m/>
    <m/>
    <m/>
    <m/>
    <m/>
    <m/>
    <m/>
    <n v="0"/>
    <n v="0"/>
    <n v="3655680"/>
    <n v="3107328"/>
    <n v="3655680"/>
    <n v="3107328"/>
    <n v="0"/>
    <n v="2720000"/>
    <n v="4569600"/>
    <n v="0"/>
    <n v="4569600"/>
    <n v="3264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PER"/>
    <x v="0"/>
    <m/>
    <m/>
    <m/>
    <m/>
    <m/>
    <m/>
    <m/>
    <m/>
    <n v="0"/>
    <n v="0"/>
    <n v="1720320"/>
    <n v="1462272"/>
    <n v="1720320"/>
    <n v="1462272"/>
    <n v="0"/>
    <n v="1280000"/>
    <n v="2150400"/>
    <n v="0"/>
    <n v="2150400"/>
    <n v="1536000"/>
  </r>
  <r>
    <s v="CENTRE"/>
    <s v="Centre"/>
    <s v="CENTRE - Centre"/>
    <s v="S2010"/>
    <s v="Secteur 2010"/>
    <x v="0"/>
    <s v="ACT1"/>
    <s v="Activité 1"/>
    <x v="0"/>
    <s v="ACT1    IMPORT"/>
    <s v="Import"/>
    <s v="ACT1    IMPORT - Import"/>
    <m/>
    <m/>
    <s v="-"/>
    <m/>
    <m/>
    <s v="-"/>
    <s v="D"/>
    <s v="Dépenses"/>
    <s v="FON"/>
    <x v="1"/>
    <m/>
    <m/>
    <m/>
    <m/>
    <m/>
    <m/>
    <m/>
    <m/>
    <n v="0"/>
    <n v="0"/>
    <n v="7311360"/>
    <n v="6214656"/>
    <n v="7311360"/>
    <n v="6214656"/>
    <n v="0"/>
    <n v="5440000"/>
    <n v="9139200"/>
    <n v="0"/>
    <n v="9139200"/>
    <n v="6528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PER"/>
    <x v="0"/>
    <m/>
    <m/>
    <m/>
    <m/>
    <m/>
    <m/>
    <m/>
    <m/>
    <n v="0"/>
    <n v="0"/>
    <n v="860160"/>
    <n v="731136"/>
    <n v="860160"/>
    <n v="731136"/>
    <n v="0"/>
    <n v="640000"/>
    <n v="1075200"/>
    <n v="0"/>
    <n v="1075200"/>
    <n v="768000"/>
  </r>
  <r>
    <s v="CENTRE"/>
    <s v="Centre"/>
    <s v="CENTRE - Centre"/>
    <s v="S2010"/>
    <s v="Secteur 2010"/>
    <x v="0"/>
    <s v="ACT1"/>
    <s v="Activité 1"/>
    <x v="0"/>
    <s v="ACT1    PROD"/>
    <s v="Produit"/>
    <s v="ACT1    PROD - Produit"/>
    <m/>
    <m/>
    <s v="-"/>
    <m/>
    <m/>
    <s v="-"/>
    <s v="D"/>
    <s v="Dépenses"/>
    <s v="FON"/>
    <x v="1"/>
    <m/>
    <m/>
    <m/>
    <m/>
    <m/>
    <m/>
    <m/>
    <m/>
    <n v="0"/>
    <n v="0"/>
    <n v="3655680"/>
    <n v="3107328"/>
    <n v="3655680"/>
    <n v="3107328"/>
    <n v="0"/>
    <n v="2720000"/>
    <n v="4569600"/>
    <n v="0"/>
    <n v="4569600"/>
    <n v="3264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PER"/>
    <x v="0"/>
    <m/>
    <m/>
    <m/>
    <m/>
    <m/>
    <m/>
    <m/>
    <m/>
    <n v="0"/>
    <n v="0"/>
    <n v="860160"/>
    <n v="731136"/>
    <n v="860160"/>
    <n v="731136"/>
    <n v="0"/>
    <n v="640000"/>
    <n v="1075200"/>
    <n v="0"/>
    <n v="1075200"/>
    <n v="768000"/>
  </r>
  <r>
    <s v="CENTRE"/>
    <s v="Centre"/>
    <s v="CENTRE - Centre"/>
    <s v="S2010"/>
    <s v="Secteur 2010"/>
    <x v="0"/>
    <s v="ACT1"/>
    <s v="Activité 1"/>
    <x v="0"/>
    <s v="ACT1    SERVICE"/>
    <s v="Service vendu"/>
    <s v="ACT1    SERVICE - Service vendu"/>
    <m/>
    <m/>
    <s v="-"/>
    <m/>
    <m/>
    <s v="-"/>
    <s v="D"/>
    <s v="Dépenses"/>
    <s v="FON"/>
    <x v="1"/>
    <m/>
    <m/>
    <m/>
    <m/>
    <m/>
    <m/>
    <m/>
    <m/>
    <n v="0"/>
    <n v="0"/>
    <n v="3655680"/>
    <n v="3107328"/>
    <n v="3655680"/>
    <n v="3107328"/>
    <n v="0"/>
    <n v="2720000"/>
    <n v="4569600"/>
    <n v="0"/>
    <n v="4569600"/>
    <n v="3264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PER"/>
    <x v="0"/>
    <m/>
    <m/>
    <m/>
    <m/>
    <m/>
    <m/>
    <m/>
    <m/>
    <n v="1152000"/>
    <n v="1280000"/>
    <n v="1536000"/>
    <n v="1305600"/>
    <n v="384000"/>
    <n v="25600"/>
    <n v="0"/>
    <n v="1280000"/>
    <n v="1920000"/>
    <n v="0"/>
    <n v="1920000"/>
    <n v="1536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FON"/>
    <x v="1"/>
    <m/>
    <m/>
    <m/>
    <m/>
    <m/>
    <m/>
    <m/>
    <m/>
    <n v="6624000"/>
    <n v="7360000"/>
    <n v="8832000"/>
    <n v="7507200"/>
    <n v="2208000"/>
    <n v="147200"/>
    <n v="10000"/>
    <n v="7360000"/>
    <n v="11040000"/>
    <n v="0"/>
    <n v="11040000"/>
    <n v="8832000"/>
  </r>
  <r>
    <s v="CENTRE"/>
    <s v="Centre"/>
    <s v="CENTRE - Centre"/>
    <s v="S2010"/>
    <s v="Secteur 2010"/>
    <x v="0"/>
    <s v="ACT2"/>
    <s v="Activité 2"/>
    <x v="1"/>
    <m/>
    <m/>
    <s v="-"/>
    <m/>
    <m/>
    <s v="-"/>
    <m/>
    <m/>
    <s v="-"/>
    <s v="D"/>
    <s v="Dépenses"/>
    <s v="INT"/>
    <x v="2"/>
    <m/>
    <m/>
    <m/>
    <m/>
    <m/>
    <m/>
    <m/>
    <m/>
    <n v="288000"/>
    <n v="320000"/>
    <n v="384000"/>
    <n v="326400"/>
    <n v="96000"/>
    <n v="6400"/>
    <n v="0"/>
    <n v="320000"/>
    <n v="480000"/>
    <n v="0"/>
    <n v="480000"/>
    <n v="384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PER"/>
    <x v="0"/>
    <m/>
    <m/>
    <m/>
    <m/>
    <m/>
    <m/>
    <m/>
    <m/>
    <n v="0"/>
    <n v="0"/>
    <n v="1351680"/>
    <n v="1148928"/>
    <n v="1351680"/>
    <n v="1148928"/>
    <n v="0"/>
    <n v="640000"/>
    <n v="1689600"/>
    <n v="0"/>
    <n v="1689600"/>
    <n v="768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FON"/>
    <x v="1"/>
    <m/>
    <m/>
    <m/>
    <m/>
    <m/>
    <m/>
    <m/>
    <m/>
    <n v="0"/>
    <n v="0"/>
    <n v="7772160"/>
    <n v="6606336"/>
    <n v="7772160"/>
    <n v="6606336"/>
    <n v="0"/>
    <n v="3680000"/>
    <n v="9715200"/>
    <n v="0"/>
    <n v="9715200"/>
    <n v="4416000"/>
  </r>
  <r>
    <s v="CENTRE"/>
    <s v="Centre"/>
    <s v="CENTRE - Centre"/>
    <s v="S2010"/>
    <s v="Secteur 2010"/>
    <x v="0"/>
    <s v="ACT2"/>
    <s v="Activité 2"/>
    <x v="1"/>
    <s v="ACT2    PROD"/>
    <s v="Produit"/>
    <s v="ACT2    PROD - Produit"/>
    <m/>
    <m/>
    <s v="-"/>
    <m/>
    <m/>
    <s v="-"/>
    <s v="D"/>
    <s v="Dépenses"/>
    <s v="INT"/>
    <x v="2"/>
    <m/>
    <m/>
    <m/>
    <m/>
    <m/>
    <m/>
    <m/>
    <m/>
    <n v="0"/>
    <n v="0"/>
    <n v="337920"/>
    <n v="287232"/>
    <n v="337920"/>
    <n v="287232"/>
    <n v="0"/>
    <n v="160000"/>
    <n v="422400"/>
    <n v="0"/>
    <n v="422400"/>
    <n v="192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PER"/>
    <x v="0"/>
    <m/>
    <m/>
    <m/>
    <m/>
    <m/>
    <m/>
    <m/>
    <m/>
    <n v="0"/>
    <n v="0"/>
    <n v="1351680"/>
    <n v="1148928"/>
    <n v="1351680"/>
    <n v="1148928"/>
    <n v="0"/>
    <n v="640000"/>
    <n v="1689600"/>
    <n v="0"/>
    <n v="1689600"/>
    <n v="768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FON"/>
    <x v="1"/>
    <m/>
    <m/>
    <m/>
    <m/>
    <m/>
    <m/>
    <m/>
    <m/>
    <n v="0"/>
    <n v="0"/>
    <n v="7772160"/>
    <n v="6606336"/>
    <n v="7772160"/>
    <n v="6606336"/>
    <n v="0"/>
    <n v="3680000"/>
    <n v="9715200"/>
    <n v="0"/>
    <n v="9715200"/>
    <n v="4416000"/>
  </r>
  <r>
    <s v="CENTRE"/>
    <s v="Centre"/>
    <s v="CENTRE - Centre"/>
    <s v="S2010"/>
    <s v="Secteur 2010"/>
    <x v="0"/>
    <s v="ACT2"/>
    <s v="Activité 2"/>
    <x v="1"/>
    <s v="ACT2    SERVICE"/>
    <s v="Service vendu"/>
    <s v="ACT2    SERVICE - Service vendu"/>
    <m/>
    <m/>
    <s v="-"/>
    <m/>
    <m/>
    <s v="-"/>
    <s v="D"/>
    <s v="Dépenses"/>
    <s v="INT"/>
    <x v="2"/>
    <m/>
    <m/>
    <m/>
    <m/>
    <m/>
    <m/>
    <m/>
    <m/>
    <n v="0"/>
    <n v="0"/>
    <n v="337920"/>
    <n v="287232"/>
    <n v="337920"/>
    <n v="287232"/>
    <n v="0"/>
    <n v="150000"/>
    <n v="422400"/>
    <n v="0"/>
    <n v="422400"/>
    <n v="192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PER"/>
    <x v="0"/>
    <m/>
    <m/>
    <m/>
    <m/>
    <m/>
    <m/>
    <m/>
    <m/>
    <n v="0"/>
    <n v="0"/>
    <n v="1351680"/>
    <n v="1148928"/>
    <n v="1351680"/>
    <n v="1148928"/>
    <n v="0"/>
    <n v="640000"/>
    <n v="1689600"/>
    <n v="0"/>
    <n v="1689600"/>
    <n v="768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FON"/>
    <x v="1"/>
    <m/>
    <m/>
    <m/>
    <m/>
    <m/>
    <m/>
    <m/>
    <m/>
    <n v="0"/>
    <n v="0"/>
    <n v="7772160"/>
    <n v="6606336"/>
    <n v="7772160"/>
    <n v="6606336"/>
    <n v="0"/>
    <n v="3680000"/>
    <n v="9715200"/>
    <n v="0"/>
    <n v="9715200"/>
    <n v="4416000"/>
  </r>
  <r>
    <s v="CENTRE"/>
    <s v="Centre"/>
    <s v="CENTRE - Centre"/>
    <s v="S2010"/>
    <s v="Secteur 2010"/>
    <x v="0"/>
    <s v="ACT2"/>
    <s v="Activité 2"/>
    <x v="1"/>
    <s v="ACT2    EXPORT"/>
    <s v="Export"/>
    <s v="ACT2    EXPORT - Export"/>
    <m/>
    <m/>
    <s v="-"/>
    <m/>
    <m/>
    <s v="-"/>
    <s v="D"/>
    <s v="Dépenses"/>
    <s v="INT"/>
    <x v="2"/>
    <m/>
    <m/>
    <m/>
    <m/>
    <m/>
    <m/>
    <m/>
    <m/>
    <n v="0"/>
    <n v="0"/>
    <n v="337920"/>
    <n v="287232"/>
    <n v="337920"/>
    <n v="287232"/>
    <n v="0"/>
    <n v="160000"/>
    <n v="422400"/>
    <n v="0"/>
    <n v="422400"/>
    <n v="192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PER"/>
    <x v="0"/>
    <m/>
    <m/>
    <m/>
    <m/>
    <m/>
    <m/>
    <m/>
    <m/>
    <n v="0"/>
    <n v="0"/>
    <n v="2703360"/>
    <n v="2297856"/>
    <n v="2703360"/>
    <n v="2297856"/>
    <n v="0"/>
    <n v="1280000"/>
    <n v="3379200"/>
    <n v="0"/>
    <n v="3379200"/>
    <n v="1536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FON"/>
    <x v="1"/>
    <m/>
    <m/>
    <m/>
    <m/>
    <m/>
    <m/>
    <m/>
    <m/>
    <n v="0"/>
    <n v="0"/>
    <n v="15544320"/>
    <n v="13212672"/>
    <n v="15544320"/>
    <n v="13212672"/>
    <n v="0"/>
    <n v="7360000"/>
    <n v="19430400"/>
    <n v="0"/>
    <n v="19430400"/>
    <n v="8832000"/>
  </r>
  <r>
    <s v="CENTRE"/>
    <s v="Centre"/>
    <s v="CENTRE - Centre"/>
    <s v="S2010"/>
    <s v="Secteur 2010"/>
    <x v="0"/>
    <s v="ACT2"/>
    <s v="Activité 2"/>
    <x v="1"/>
    <s v="ACT2    IMPORT"/>
    <s v="Import"/>
    <s v="ACT2    IMPORT - Import"/>
    <m/>
    <m/>
    <s v="-"/>
    <m/>
    <m/>
    <s v="-"/>
    <s v="D"/>
    <s v="Dépenses"/>
    <s v="INT"/>
    <x v="2"/>
    <m/>
    <m/>
    <m/>
    <m/>
    <m/>
    <m/>
    <m/>
    <m/>
    <n v="0"/>
    <n v="0"/>
    <n v="675840"/>
    <n v="574464"/>
    <n v="675840"/>
    <n v="574464"/>
    <n v="0"/>
    <n v="320000"/>
    <n v="844800"/>
    <n v="0"/>
    <n v="844800"/>
    <n v="384000"/>
  </r>
  <r>
    <s v="CENTRE"/>
    <s v="Centre"/>
    <s v="CENTRE - Centre"/>
    <s v="S2010"/>
    <s v="Secteur 2010"/>
    <x v="0"/>
    <s v="ACT3"/>
    <s v="Activité 3"/>
    <x v="2"/>
    <m/>
    <m/>
    <s v="-"/>
    <m/>
    <m/>
    <s v="-"/>
    <m/>
    <m/>
    <s v="-"/>
    <s v="D"/>
    <s v="Dépenses"/>
    <s v="INT"/>
    <x v="2"/>
    <m/>
    <m/>
    <m/>
    <m/>
    <m/>
    <m/>
    <m/>
    <m/>
    <n v="0"/>
    <n v="0"/>
    <n v="0"/>
    <n v="0"/>
    <n v="0"/>
    <n v="0"/>
    <n v="0"/>
    <n v="400000"/>
    <n v="0"/>
    <n v="0"/>
    <n v="0"/>
    <n v="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PER"/>
    <x v="0"/>
    <m/>
    <m/>
    <m/>
    <m/>
    <m/>
    <m/>
    <m/>
    <m/>
    <n v="0"/>
    <n v="0"/>
    <n v="491520"/>
    <n v="417792"/>
    <n v="491520"/>
    <n v="417792"/>
    <n v="0"/>
    <n v="512000"/>
    <n v="614400"/>
    <n v="0"/>
    <n v="614400"/>
    <n v="0"/>
  </r>
  <r>
    <s v="CENTRE"/>
    <s v="Centre"/>
    <s v="CENTRE - Centre"/>
    <s v="S2010"/>
    <s v="Secteur 2010"/>
    <x v="0"/>
    <s v="ACT3"/>
    <s v="Activité 3"/>
    <x v="2"/>
    <s v="ACT3    EXPORT"/>
    <s v="Export"/>
    <s v="ACT3    EXPORT - Export"/>
    <m/>
    <m/>
    <s v="-"/>
    <m/>
    <m/>
    <s v="-"/>
    <s v="D"/>
    <s v="Dépenses"/>
    <s v="FON"/>
    <x v="1"/>
    <m/>
    <m/>
    <m/>
    <m/>
    <m/>
    <m/>
    <m/>
    <m/>
    <n v="0"/>
    <n v="0"/>
    <n v="2088960"/>
    <n v="1775616"/>
    <n v="2088960"/>
    <n v="1775616"/>
    <n v="0"/>
    <n v="0"/>
    <n v="2611200"/>
    <n v="0"/>
    <n v="261120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PER"/>
    <x v="0"/>
    <m/>
    <m/>
    <m/>
    <m/>
    <m/>
    <m/>
    <m/>
    <m/>
    <n v="0"/>
    <n v="0"/>
    <n v="983040"/>
    <n v="835584"/>
    <n v="983040"/>
    <n v="835584"/>
    <n v="0"/>
    <n v="1024000"/>
    <n v="1228800"/>
    <n v="0"/>
    <n v="1228800"/>
    <n v="0"/>
  </r>
  <r>
    <s v="CENTRE"/>
    <s v="Centre"/>
    <s v="CENTRE - Centre"/>
    <s v="S2010"/>
    <s v="Secteur 2010"/>
    <x v="0"/>
    <s v="ACT4"/>
    <s v="Activité 4"/>
    <x v="3"/>
    <s v="ACT4    IMPORT"/>
    <s v="Import"/>
    <s v="ACT4    IMPORT - Import"/>
    <m/>
    <m/>
    <s v="-"/>
    <m/>
    <m/>
    <s v="-"/>
    <s v="D"/>
    <s v="Dépenses"/>
    <s v="FON"/>
    <x v="1"/>
    <m/>
    <m/>
    <m/>
    <m/>
    <m/>
    <m/>
    <m/>
    <m/>
    <n v="0"/>
    <n v="0"/>
    <n v="4177920"/>
    <n v="3551232"/>
    <n v="4177920"/>
    <n v="3551232"/>
    <n v="0"/>
    <n v="0"/>
    <n v="5222400"/>
    <n v="0"/>
    <n v="5222400"/>
    <n v="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PER"/>
    <x v="0"/>
    <m/>
    <m/>
    <m/>
    <m/>
    <m/>
    <m/>
    <m/>
    <m/>
    <n v="0"/>
    <n v="0"/>
    <n v="491520"/>
    <n v="417792"/>
    <n v="491520"/>
    <n v="417792"/>
    <n v="0"/>
    <n v="480000"/>
    <n v="614400"/>
    <n v="0"/>
    <n v="614400"/>
    <n v="0"/>
  </r>
  <r>
    <s v="CENTRE"/>
    <s v="Centre"/>
    <s v="CENTRE - Centre"/>
    <s v="S2010"/>
    <s v="Secteur 2010"/>
    <x v="0"/>
    <s v="ACT5"/>
    <s v="Activité 5"/>
    <x v="4"/>
    <s v="ACT5    PROD"/>
    <s v="Produit"/>
    <s v="ACT5    PROD - Produit"/>
    <m/>
    <m/>
    <s v="-"/>
    <m/>
    <m/>
    <s v="-"/>
    <s v="D"/>
    <s v="Dépenses"/>
    <s v="FON"/>
    <x v="1"/>
    <m/>
    <m/>
    <m/>
    <m/>
    <m/>
    <m/>
    <m/>
    <m/>
    <n v="0"/>
    <n v="0"/>
    <n v="2088960"/>
    <n v="1775616"/>
    <n v="2088960"/>
    <n v="1775616"/>
    <n v="0"/>
    <n v="0"/>
    <n v="2611200"/>
    <n v="0"/>
    <n v="2611200"/>
    <n v="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PER"/>
    <x v="0"/>
    <m/>
    <m/>
    <m/>
    <m/>
    <m/>
    <m/>
    <m/>
    <m/>
    <n v="0"/>
    <n v="0"/>
    <n v="491520"/>
    <n v="417792"/>
    <n v="491520"/>
    <n v="417792"/>
    <n v="0"/>
    <n v="375000"/>
    <n v="614400"/>
    <n v="0"/>
    <n v="614400"/>
    <n v="0"/>
  </r>
  <r>
    <s v="CENTRE"/>
    <s v="Centre"/>
    <s v="CENTRE - Centre"/>
    <s v="S2010"/>
    <s v="Secteur 2010"/>
    <x v="0"/>
    <s v="ACT6"/>
    <s v="Activité 6"/>
    <x v="5"/>
    <s v="ACT6    PROD"/>
    <s v="Produit"/>
    <s v="ACT6    PROD - Produit"/>
    <m/>
    <m/>
    <s v="-"/>
    <m/>
    <m/>
    <s v="-"/>
    <s v="D"/>
    <s v="Dépenses"/>
    <s v="FON"/>
    <x v="1"/>
    <m/>
    <m/>
    <m/>
    <m/>
    <m/>
    <m/>
    <m/>
    <m/>
    <n v="0"/>
    <n v="0"/>
    <n v="2088960"/>
    <n v="1775616"/>
    <n v="2088960"/>
    <n v="1775616"/>
    <n v="0"/>
    <n v="0"/>
    <n v="2611200"/>
    <n v="0"/>
    <n v="2611200"/>
    <n v="0"/>
  </r>
  <r>
    <m/>
    <m/>
    <m/>
    <m/>
    <m/>
    <x v="1"/>
    <m/>
    <m/>
    <x v="6"/>
    <m/>
    <m/>
    <m/>
    <m/>
    <m/>
    <m/>
    <m/>
    <m/>
    <m/>
    <m/>
    <m/>
    <m/>
    <x v="4"/>
    <m/>
    <m/>
    <m/>
    <m/>
    <m/>
    <m/>
    <m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94" applyNumberFormats="0" applyBorderFormats="0" applyFontFormats="0" applyPatternFormats="0" applyAlignmentFormats="0" applyWidthHeightFormats="1" dataCaption="Valeurs" grandTotalCaption="Total" updatedVersion="5" minRefreshableVersion="3" showCalcMbrs="0" showDataTips="0" itemPrintTitles="1" createdVersion="3" indent="0" showHeaders="0" outline="1" outlineData="1" multipleFieldFilters="0">
  <location ref="B11:O42" firstHeaderRow="0" firstDataRow="1" firstDataCol="2"/>
  <pivotFields count="46">
    <pivotField subtotalTop="0" showAll="0"/>
    <pivotField subtotalTop="0" showAll="0"/>
    <pivotField subtotalTop="0" showAll="0"/>
    <pivotField subtotalTop="0" showAll="0"/>
    <pivotField subtotalTop="0" showAll="0"/>
    <pivotField axis="axisRow" subtotalTop="0" showAll="0">
      <items count="4">
        <item m="1" x="2"/>
        <item x="1"/>
        <item x="0"/>
        <item t="default"/>
      </items>
    </pivotField>
    <pivotField compact="0" subtotalTop="0" showAll="0"/>
    <pivotField subtotalTop="0" showAll="0"/>
    <pivotField axis="axisRow" compact="0" subtotalTop="0" showAll="0">
      <items count="9">
        <item m="1" x="7"/>
        <item x="6"/>
        <item x="0"/>
        <item x="1"/>
        <item x="2"/>
        <item x="3"/>
        <item x="4"/>
        <item x="5"/>
        <item t="default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 sumSubtotal="1"/>
    <pivotField axis="axisRow" subtotalTop="0" showAll="0" defaultSubtotal="0">
      <items count="6">
        <item m="1" x="5"/>
        <item x="4"/>
        <item x="0"/>
        <item x="1"/>
        <item x="2"/>
        <item x="3"/>
      </items>
    </pivotField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ubtotalTop="0" showAll="0"/>
    <pivotField dataField="1" showAll="0" defaultSubtotal="0"/>
    <pivotField dataField="1"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  <pivotField dataField="1" dragToRow="0" dragToCol="0" dragToPage="0" showAll="0" defaultSubtotal="0"/>
  </pivotFields>
  <rowFields count="3">
    <field x="5"/>
    <field x="8"/>
    <field x="21"/>
  </rowFields>
  <rowItems count="31">
    <i>
      <x v="2"/>
    </i>
    <i r="1">
      <x v="2"/>
    </i>
    <i r="2">
      <x v="2"/>
    </i>
    <i r="2">
      <x v="3"/>
    </i>
    <i r="2">
      <x v="4"/>
    </i>
    <i r="2">
      <x v="5"/>
    </i>
    <i t="default" r="1">
      <x v="2"/>
    </i>
    <i r="1">
      <x v="3"/>
    </i>
    <i r="2">
      <x v="2"/>
    </i>
    <i r="2">
      <x v="3"/>
    </i>
    <i r="2">
      <x v="4"/>
    </i>
    <i t="default" r="1">
      <x v="3"/>
    </i>
    <i r="1">
      <x v="4"/>
    </i>
    <i r="2">
      <x v="2"/>
    </i>
    <i r="2">
      <x v="3"/>
    </i>
    <i r="2">
      <x v="4"/>
    </i>
    <i t="default" r="1">
      <x v="4"/>
    </i>
    <i r="1">
      <x v="5"/>
    </i>
    <i r="2">
      <x v="2"/>
    </i>
    <i r="2">
      <x v="3"/>
    </i>
    <i t="default" r="1">
      <x v="5"/>
    </i>
    <i r="1">
      <x v="6"/>
    </i>
    <i r="2">
      <x v="2"/>
    </i>
    <i r="2">
      <x v="3"/>
    </i>
    <i t="default" r="1">
      <x v="6"/>
    </i>
    <i r="1">
      <x v="7"/>
    </i>
    <i r="2">
      <x v="2"/>
    </i>
    <i r="2">
      <x v="3"/>
    </i>
    <i t="default" r="1">
      <x v="7"/>
    </i>
    <i t="default">
      <x v="2"/>
    </i>
    <i t="grand">
      <x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MNT1" fld="30" baseField="0" baseItem="0" numFmtId="4"/>
    <dataField name="Somme de MNT2" fld="31" baseField="0" baseItem="0" numFmtId="4"/>
    <dataField name="Somme de MNT3" fld="32" baseField="0" baseItem="0" numFmtId="4"/>
    <dataField name="Somme de MNT4" fld="33" baseField="0" baseItem="0" numFmtId="4"/>
    <dataField name="Somme de MNT5" fld="34" baseField="0" baseItem="0" numFmtId="4"/>
    <dataField name="Somme de MNT6" fld="35" baseField="0" baseItem="0" numFmtId="4"/>
    <dataField name="Somme de MNT7" fld="36" baseField="0" baseItem="0" numFmtId="4"/>
    <dataField name="Somme de MNT8" fld="37" baseField="0" baseItem="0" numFmtId="4"/>
    <dataField name="Somme de MNT13" fld="42" baseField="8" baseItem="0" numFmtId="4"/>
    <dataField name="Somme de MNT14" fld="43" baseField="8" baseItem="0" numFmtId="4"/>
    <dataField name="Somme de MNT15" fld="44" baseField="8" baseItem="0" numFmtId="4"/>
    <dataField name="Somme de MNT16" fld="45" baseField="8" baseItem="0" numFmtId="4"/>
  </dataFields>
  <formats count="49">
    <format dxfId="97">
      <pivotArea grandRow="1" outline="0" collapsedLevelsAreSubtotals="1" fieldPosition="0"/>
    </format>
    <format dxfId="96">
      <pivotArea dataOnly="0" labelOnly="1" grandRow="1" outline="0" fieldPosition="0"/>
    </format>
    <format dxfId="95">
      <pivotArea type="all" dataOnly="0" outline="0" fieldPosition="0"/>
    </format>
    <format dxfId="94">
      <pivotArea grandRow="1" outline="0" collapsedLevelsAreSubtotals="1" fieldPosition="0"/>
    </format>
    <format dxfId="93">
      <pivotArea dataOnly="0" labelOnly="1" grandRow="1" outline="0" fieldPosition="0"/>
    </format>
    <format dxfId="92">
      <pivotArea grandRow="1" outline="0" collapsedLevelsAreSubtotals="1" fieldPosition="0"/>
    </format>
    <format dxfId="91">
      <pivotArea dataOnly="0" labelOnly="1" grandRow="1" outline="0" fieldPosition="0"/>
    </format>
    <format dxfId="90">
      <pivotArea grandRow="1" outline="0" collapsedLevelsAreSubtotals="1" fieldPosition="0"/>
    </format>
    <format dxfId="89">
      <pivotArea dataOnly="0" labelOnly="1" grandRow="1" outline="0" fieldPosition="0"/>
    </format>
    <format dxfId="88">
      <pivotArea grandRow="1" outline="0" collapsedLevelsAreSubtotals="1" fieldPosition="0"/>
    </format>
    <format dxfId="87">
      <pivotArea dataOnly="0" labelOnly="1" grandRow="1" outline="0" fieldPosition="0"/>
    </format>
    <format dxfId="86">
      <pivotArea dataOnly="0" labelOnly="1" grandRow="1" outline="0" fieldPosition="0"/>
    </format>
    <format dxfId="85">
      <pivotArea dataOnly="0" labelOnly="1" grandRow="1" outline="0" fieldPosition="0"/>
    </format>
    <format dxfId="84">
      <pivotArea grandRow="1" outline="0" collapsedLevelsAreSubtotals="1" fieldPosition="0"/>
    </format>
    <format dxfId="83">
      <pivotArea dataOnly="0" labelOnly="1" grandRow="1" outline="0" fieldPosition="0"/>
    </format>
    <format dxfId="82">
      <pivotArea dataOnly="0" labelOnly="1" grandRow="1" outline="0" fieldPosition="0"/>
    </format>
    <format dxfId="81">
      <pivotArea outline="0" fieldPosition="0">
        <references count="1">
          <reference field="4294967294" count="1">
            <x v="0"/>
          </reference>
        </references>
      </pivotArea>
    </format>
    <format dxfId="80">
      <pivotArea outline="0" fieldPosition="0">
        <references count="1">
          <reference field="4294967294" count="1">
            <x v="1"/>
          </reference>
        </references>
      </pivotArea>
    </format>
    <format dxfId="79">
      <pivotArea outline="0" fieldPosition="0">
        <references count="1">
          <reference field="4294967294" count="1">
            <x v="2"/>
          </reference>
        </references>
      </pivotArea>
    </format>
    <format dxfId="78">
      <pivotArea outline="0" fieldPosition="0">
        <references count="1">
          <reference field="4294967294" count="1">
            <x v="3"/>
          </reference>
        </references>
      </pivotArea>
    </format>
    <format dxfId="77">
      <pivotArea outline="0" fieldPosition="0">
        <references count="1">
          <reference field="4294967294" count="1">
            <x v="4"/>
          </reference>
        </references>
      </pivotArea>
    </format>
    <format dxfId="76">
      <pivotArea type="all" dataOnly="0" outline="0" fieldPosition="0"/>
    </format>
    <format dxfId="75">
      <pivotArea grandRow="1" outline="0" collapsedLevelsAreSubtotals="1" fieldPosition="0"/>
    </format>
    <format dxfId="74">
      <pivotArea dataOnly="0" labelOnly="1" grandRow="1" outline="0" fieldPosition="0"/>
    </format>
    <format dxfId="73">
      <pivotArea field="3" grandRow="1" outline="0" collapsedLevelsAreSubtotals="1">
        <references count="1">
          <reference field="4294967294" count="1" selected="0">
            <x v="0"/>
          </reference>
        </references>
      </pivotArea>
    </format>
    <format dxfId="72">
      <pivotArea outline="0" fieldPosition="0">
        <references count="1">
          <reference field="4294967294" count="1">
            <x v="5"/>
          </reference>
        </references>
      </pivotArea>
    </format>
    <format dxfId="71">
      <pivotArea outline="0" fieldPosition="0">
        <references count="1">
          <reference field="4294967294" count="1">
            <x v="6"/>
          </reference>
        </references>
      </pivotArea>
    </format>
    <format dxfId="70">
      <pivotArea outline="0" fieldPosition="0">
        <references count="1">
          <reference field="4294967294" count="1">
            <x v="7"/>
          </reference>
        </references>
      </pivotArea>
    </format>
    <format dxfId="69">
      <pivotArea type="all" dataOnly="0" outline="0" fieldPosition="0"/>
    </format>
    <format dxfId="68">
      <pivotArea dataOnly="0" labelOnly="1" outline="0" fieldPosition="0">
        <references count="1">
          <reference field="8" count="1">
            <x v="1048832"/>
          </reference>
        </references>
      </pivotArea>
    </format>
    <format dxfId="67">
      <pivotArea outline="0" fieldPosition="0">
        <references count="1">
          <reference field="4294967294" count="1">
            <x v="10"/>
          </reference>
        </references>
      </pivotArea>
    </format>
    <format dxfId="66">
      <pivotArea outline="0" fieldPosition="0">
        <references count="1">
          <reference field="4294967294" count="1">
            <x v="9"/>
          </reference>
        </references>
      </pivotArea>
    </format>
    <format dxfId="65">
      <pivotArea outline="0" fieldPosition="0">
        <references count="1">
          <reference field="4294967294" count="1">
            <x v="8"/>
          </reference>
        </references>
      </pivotArea>
    </format>
    <format dxfId="64">
      <pivotArea type="all" dataOnly="0" outline="0" fieldPosition="0"/>
    </format>
    <format dxfId="63">
      <pivotArea outline="0" collapsedLevelsAreSubtotals="1" fieldPosition="0"/>
    </format>
    <format dxfId="62">
      <pivotArea dataOnly="0" labelOnly="1" fieldPosition="0">
        <references count="1">
          <reference field="5" count="1">
            <x v="0"/>
          </reference>
        </references>
      </pivotArea>
    </format>
    <format dxfId="61">
      <pivotArea dataOnly="0" labelOnly="1" fieldPosition="0">
        <references count="1">
          <reference field="5" count="1" defaultSubtotal="1">
            <x v="0"/>
          </reference>
        </references>
      </pivotArea>
    </format>
    <format dxfId="60">
      <pivotArea dataOnly="0" labelOnly="1" grandRow="1" outline="0" fieldPosition="0"/>
    </format>
    <format dxfId="59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8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57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  <format dxfId="56">
      <pivotArea type="all" dataOnly="0" outline="0" fieldPosition="0"/>
    </format>
    <format dxfId="55">
      <pivotArea outline="0" collapsedLevelsAreSubtotals="1" fieldPosition="0"/>
    </format>
    <format dxfId="54">
      <pivotArea dataOnly="0" labelOnly="1" fieldPosition="0">
        <references count="1">
          <reference field="5" count="1">
            <x v="0"/>
          </reference>
        </references>
      </pivotArea>
    </format>
    <format dxfId="53">
      <pivotArea dataOnly="0" labelOnly="1" fieldPosition="0">
        <references count="1">
          <reference field="5" count="1" defaultSubtotal="1">
            <x v="0"/>
          </reference>
        </references>
      </pivotArea>
    </format>
    <format dxfId="52">
      <pivotArea dataOnly="0" labelOnly="1" grandRow="1" outline="0" fieldPosition="0"/>
    </format>
    <format dxfId="51">
      <pivotArea dataOnly="0" labelOnly="1" outline="0" fieldPosition="0">
        <references count="2">
          <reference field="5" count="1" selected="0">
            <x v="0"/>
          </reference>
          <reference field="8" count="1">
            <x v="0"/>
          </reference>
        </references>
      </pivotArea>
    </format>
    <format dxfId="50">
      <pivotArea dataOnly="0" labelOnly="1" outline="0" fieldPosition="0">
        <references count="2">
          <reference field="5" count="1" selected="0">
            <x v="0"/>
          </reference>
          <reference field="8" count="1" defaultSubtotal="1">
            <x v="0"/>
          </reference>
        </references>
      </pivotArea>
    </format>
    <format dxfId="49">
      <pivotArea dataOnly="0" labelOnly="1" fieldPosition="0">
        <references count="3">
          <reference field="5" count="1" selected="0">
            <x v="0"/>
          </reference>
          <reference field="8" count="1" selected="0">
            <x v="0"/>
          </reference>
          <reference field="21" count="1">
            <x v="0"/>
          </reference>
        </references>
      </pivotArea>
    </format>
  </formats>
  <pivotTableStyleInfo name="PivotStyleMedium2 2" showRowHeaders="1" showColHeaders="1" showRowStripes="0" showColStripes="0" showLastColumn="1"/>
  <filters count="2">
    <filter fld="5" type="captionNotEqual" evalOrder="-1" id="9" stringValue1="">
      <autoFilter ref="A1">
        <filterColumn colId="0">
          <customFilters>
            <customFilter operator="notEqual" val=" "/>
          </customFilters>
        </filterColumn>
      </autoFilter>
    </filter>
    <filter fld="21" type="captionNotEqual" evalOrder="-1" id="8" stringValue1="">
      <autoFilter ref="A1">
        <filterColumn colId="0">
          <customFilters>
            <customFilter operator="notEqual" val=" "/>
          </customFilters>
        </filterColumn>
      </autoFilter>
    </filter>
  </filters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showGridLines="0" showZeros="0" tabSelected="1" zoomScaleNormal="100" workbookViewId="0"/>
  </sheetViews>
  <sheetFormatPr baseColWidth="10" defaultRowHeight="15.75" customHeight="1" x14ac:dyDescent="0.2"/>
  <cols>
    <col min="1" max="1" width="3.28515625" style="7" customWidth="1"/>
    <col min="2" max="2" width="17.7109375" style="7" customWidth="1"/>
    <col min="3" max="3" width="22.7109375" style="7" customWidth="1"/>
    <col min="4" max="15" width="15.7109375" style="7" customWidth="1"/>
    <col min="16" max="16" width="12.7109375" style="7" bestFit="1" customWidth="1"/>
    <col min="17" max="16384" width="11.42578125" style="7"/>
  </cols>
  <sheetData>
    <row r="1" spans="1:15" ht="15" customHeight="1" x14ac:dyDescent="0.2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10" t="str">
        <f>CONCATENATE("Edité au : ",Donnees!F4)</f>
        <v>Edité au : 08/04/2015</v>
      </c>
      <c r="O1" s="9"/>
    </row>
    <row r="2" spans="1:15" ht="15" customHeight="1" x14ac:dyDescent="0.2">
      <c r="B2" s="37" t="str">
        <f>Donnees!AR6</f>
        <v>Qualiac développement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ht="15" customHeight="1" x14ac:dyDescent="0.2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ht="15" customHeight="1" x14ac:dyDescent="0.2">
      <c r="B4" s="36" t="s">
        <v>71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</row>
    <row r="5" spans="1:15" ht="15" customHeight="1" x14ac:dyDescent="0.2"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</row>
    <row r="6" spans="1:15" ht="15" customHeight="1" x14ac:dyDescent="0.2">
      <c r="B6" s="33" t="s">
        <v>10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5"/>
    </row>
    <row r="7" spans="1:15" ht="15" customHeight="1" x14ac:dyDescent="0.2"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</row>
    <row r="8" spans="1:15" ht="15" customHeight="1" x14ac:dyDescent="0.2">
      <c r="B8" s="39" t="s">
        <v>62</v>
      </c>
      <c r="C8" s="40"/>
      <c r="D8" s="29" t="str">
        <f>CONCATENATE("Dernier budget rectificatif ",Donnees!E1-1)</f>
        <v>Dernier budget rectificatif 2013</v>
      </c>
      <c r="E8" s="30"/>
      <c r="F8" s="29" t="str">
        <f>CONCATENATE("Compte financier ",Donnees!E1-1)</f>
        <v>Compte financier 2013</v>
      </c>
      <c r="G8" s="30"/>
      <c r="H8" s="29" t="str">
        <f>CONCATENATE("Ecart compte financier ",Donnees!E1-1," /
Dernier budget rectificatif ",Donnees!E1-1)</f>
        <v>Ecart compte financier 2013 /
Dernier budget rectificatif 2013</v>
      </c>
      <c r="I8" s="30"/>
      <c r="J8" s="29" t="str">
        <f>CONCATENATE("Budget initial ",Donnees!E1)</f>
        <v>Budget initial 2014</v>
      </c>
      <c r="K8" s="30"/>
      <c r="L8" s="29" t="str">
        <f>CONCATENATE("Budget rectificatif ",Donnees!E1)</f>
        <v>Budget rectificatif 2014</v>
      </c>
      <c r="M8" s="30"/>
      <c r="N8" s="29" t="str">
        <f>CONCATENATE("Ecart budget rectificatif ",Donnees!E1," / 
Budget initial ",Donnees!E1)</f>
        <v>Ecart budget rectificatif 2014 / 
Budget initial 2014</v>
      </c>
      <c r="O8" s="30"/>
    </row>
    <row r="9" spans="1:15" ht="15" customHeight="1" x14ac:dyDescent="0.2">
      <c r="B9" s="41"/>
      <c r="C9" s="42"/>
      <c r="D9" s="31"/>
      <c r="E9" s="32"/>
      <c r="F9" s="31"/>
      <c r="G9" s="32"/>
      <c r="H9" s="31"/>
      <c r="I9" s="32"/>
      <c r="J9" s="31"/>
      <c r="K9" s="32"/>
      <c r="L9" s="31"/>
      <c r="M9" s="32"/>
      <c r="N9" s="31"/>
      <c r="O9" s="32"/>
    </row>
    <row r="10" spans="1:15" ht="15" customHeight="1" x14ac:dyDescent="0.2">
      <c r="B10" s="26"/>
      <c r="C10" s="27"/>
      <c r="D10" s="8" t="s">
        <v>63</v>
      </c>
      <c r="E10" s="8" t="s">
        <v>64</v>
      </c>
      <c r="F10" s="8" t="s">
        <v>63</v>
      </c>
      <c r="G10" s="8" t="s">
        <v>64</v>
      </c>
      <c r="H10" s="8" t="s">
        <v>63</v>
      </c>
      <c r="I10" s="8" t="s">
        <v>64</v>
      </c>
      <c r="J10" s="8" t="s">
        <v>63</v>
      </c>
      <c r="K10" s="8" t="s">
        <v>64</v>
      </c>
      <c r="L10" s="8" t="s">
        <v>63</v>
      </c>
      <c r="M10" s="8" t="s">
        <v>64</v>
      </c>
      <c r="N10" s="8" t="s">
        <v>63</v>
      </c>
      <c r="O10" s="8" t="s">
        <v>64</v>
      </c>
    </row>
    <row r="11" spans="1:15" ht="15.75" hidden="1" customHeight="1" thickBot="1" x14ac:dyDescent="0.25">
      <c r="B11" s="12"/>
      <c r="C11" s="13"/>
      <c r="D11" s="13" t="s">
        <v>18</v>
      </c>
      <c r="E11" s="13" t="s">
        <v>19</v>
      </c>
      <c r="F11" s="13" t="s">
        <v>20</v>
      </c>
      <c r="G11" s="13" t="s">
        <v>21</v>
      </c>
      <c r="H11" s="13" t="s">
        <v>22</v>
      </c>
      <c r="I11" s="13" t="s">
        <v>59</v>
      </c>
      <c r="J11" s="13" t="s">
        <v>60</v>
      </c>
      <c r="K11" s="13" t="s">
        <v>61</v>
      </c>
      <c r="L11" s="13" t="s">
        <v>67</v>
      </c>
      <c r="M11" s="13" t="s">
        <v>68</v>
      </c>
      <c r="N11" s="13" t="s">
        <v>69</v>
      </c>
      <c r="O11" s="14" t="s">
        <v>70</v>
      </c>
    </row>
    <row r="12" spans="1:15" ht="15" customHeight="1" x14ac:dyDescent="0.2">
      <c r="A12" s="6"/>
      <c r="B12" s="19" t="s">
        <v>85</v>
      </c>
      <c r="C12" s="20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</row>
    <row r="13" spans="1:15" ht="15" customHeight="1" x14ac:dyDescent="0.2">
      <c r="A13" s="6"/>
      <c r="B13" s="23" t="s">
        <v>88</v>
      </c>
      <c r="C13" s="20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2"/>
    </row>
    <row r="14" spans="1:15" ht="15" customHeight="1" x14ac:dyDescent="0.2">
      <c r="A14" s="6"/>
      <c r="B14" s="24"/>
      <c r="C14" s="25" t="s">
        <v>93</v>
      </c>
      <c r="D14" s="21">
        <v>1152000</v>
      </c>
      <c r="E14" s="21">
        <v>1280000</v>
      </c>
      <c r="F14" s="21">
        <v>5836800</v>
      </c>
      <c r="G14" s="21">
        <v>4961280</v>
      </c>
      <c r="H14" s="21">
        <v>4684800</v>
      </c>
      <c r="I14" s="21">
        <v>3681280</v>
      </c>
      <c r="J14" s="21">
        <v>0</v>
      </c>
      <c r="K14" s="21">
        <v>4480000</v>
      </c>
      <c r="L14" s="21">
        <v>7296000</v>
      </c>
      <c r="M14" s="21">
        <v>12672000</v>
      </c>
      <c r="N14" s="21">
        <v>7296000</v>
      </c>
      <c r="O14" s="22">
        <v>8192000</v>
      </c>
    </row>
    <row r="15" spans="1:15" ht="15" customHeight="1" x14ac:dyDescent="0.2">
      <c r="B15" s="24"/>
      <c r="C15" s="25" t="s">
        <v>101</v>
      </c>
      <c r="D15" s="21">
        <v>4896000</v>
      </c>
      <c r="E15" s="21">
        <v>5440000</v>
      </c>
      <c r="F15" s="21">
        <v>24806400</v>
      </c>
      <c r="G15" s="21">
        <v>21085440</v>
      </c>
      <c r="H15" s="21">
        <v>19910400</v>
      </c>
      <c r="I15" s="21">
        <v>15645440</v>
      </c>
      <c r="J15" s="21">
        <v>1000</v>
      </c>
      <c r="K15" s="21">
        <v>19040000</v>
      </c>
      <c r="L15" s="21">
        <v>31008777</v>
      </c>
      <c r="M15" s="21">
        <v>53856000</v>
      </c>
      <c r="N15" s="21">
        <v>31007777</v>
      </c>
      <c r="O15" s="22">
        <v>34816000</v>
      </c>
    </row>
    <row r="16" spans="1:15" ht="15" customHeight="1" x14ac:dyDescent="0.2">
      <c r="B16" s="24"/>
      <c r="C16" s="25" t="s">
        <v>103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v>0</v>
      </c>
      <c r="M16" s="21">
        <v>0</v>
      </c>
      <c r="N16" s="21">
        <v>0</v>
      </c>
      <c r="O16" s="22">
        <v>0</v>
      </c>
    </row>
    <row r="17" spans="2:15" ht="15" customHeight="1" x14ac:dyDescent="0.2">
      <c r="B17" s="24"/>
      <c r="C17" s="25" t="s">
        <v>105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150130</v>
      </c>
      <c r="L17" s="21">
        <v>0</v>
      </c>
      <c r="M17" s="21">
        <v>355630</v>
      </c>
      <c r="N17" s="21">
        <v>0</v>
      </c>
      <c r="O17" s="22">
        <v>205500</v>
      </c>
    </row>
    <row r="18" spans="2:15" ht="15" customHeight="1" x14ac:dyDescent="0.2">
      <c r="B18" s="23" t="s">
        <v>152</v>
      </c>
      <c r="C18" s="20"/>
      <c r="D18" s="21">
        <v>6048000</v>
      </c>
      <c r="E18" s="21">
        <v>6720000</v>
      </c>
      <c r="F18" s="21">
        <v>30643200</v>
      </c>
      <c r="G18" s="21">
        <v>26046720</v>
      </c>
      <c r="H18" s="21">
        <v>24595200</v>
      </c>
      <c r="I18" s="21">
        <v>19326720</v>
      </c>
      <c r="J18" s="21">
        <v>1000</v>
      </c>
      <c r="K18" s="21">
        <v>23670130</v>
      </c>
      <c r="L18" s="21">
        <v>38304777</v>
      </c>
      <c r="M18" s="21">
        <v>66883630</v>
      </c>
      <c r="N18" s="21">
        <v>38303777</v>
      </c>
      <c r="O18" s="22">
        <v>43213500</v>
      </c>
    </row>
    <row r="19" spans="2:15" ht="15" customHeight="1" x14ac:dyDescent="0.2">
      <c r="B19" s="23" t="s">
        <v>123</v>
      </c>
      <c r="C19" s="20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2"/>
    </row>
    <row r="20" spans="2:15" ht="15" customHeight="1" x14ac:dyDescent="0.2">
      <c r="B20" s="24"/>
      <c r="C20" s="25" t="s">
        <v>93</v>
      </c>
      <c r="D20" s="21">
        <v>1152000</v>
      </c>
      <c r="E20" s="21">
        <v>1280000</v>
      </c>
      <c r="F20" s="21">
        <v>8294400</v>
      </c>
      <c r="G20" s="21">
        <v>7050240</v>
      </c>
      <c r="H20" s="21">
        <v>7142400</v>
      </c>
      <c r="I20" s="21">
        <v>5770240</v>
      </c>
      <c r="J20" s="21">
        <v>0</v>
      </c>
      <c r="K20" s="21">
        <v>4480000</v>
      </c>
      <c r="L20" s="21">
        <v>10368000</v>
      </c>
      <c r="M20" s="21">
        <v>15744000</v>
      </c>
      <c r="N20" s="21">
        <v>10368000</v>
      </c>
      <c r="O20" s="22">
        <v>11264000</v>
      </c>
    </row>
    <row r="21" spans="2:15" ht="15" customHeight="1" x14ac:dyDescent="0.2">
      <c r="B21" s="24"/>
      <c r="C21" s="25" t="s">
        <v>101</v>
      </c>
      <c r="D21" s="21">
        <v>6624000</v>
      </c>
      <c r="E21" s="21">
        <v>7360000</v>
      </c>
      <c r="F21" s="21">
        <v>47692800</v>
      </c>
      <c r="G21" s="21">
        <v>40538880</v>
      </c>
      <c r="H21" s="21">
        <v>41068800</v>
      </c>
      <c r="I21" s="21">
        <v>33178880</v>
      </c>
      <c r="J21" s="21">
        <v>10000</v>
      </c>
      <c r="K21" s="21">
        <v>25760000</v>
      </c>
      <c r="L21" s="21">
        <v>59616000</v>
      </c>
      <c r="M21" s="21">
        <v>90528000</v>
      </c>
      <c r="N21" s="21">
        <v>59606000</v>
      </c>
      <c r="O21" s="22">
        <v>64768000</v>
      </c>
    </row>
    <row r="22" spans="2:15" ht="15" customHeight="1" x14ac:dyDescent="0.2">
      <c r="B22" s="24"/>
      <c r="C22" s="25" t="s">
        <v>103</v>
      </c>
      <c r="D22" s="21">
        <v>288000</v>
      </c>
      <c r="E22" s="21">
        <v>320000</v>
      </c>
      <c r="F22" s="21">
        <v>2073600</v>
      </c>
      <c r="G22" s="21">
        <v>1762560</v>
      </c>
      <c r="H22" s="21">
        <v>1785600</v>
      </c>
      <c r="I22" s="21">
        <v>1442560</v>
      </c>
      <c r="J22" s="21">
        <v>0</v>
      </c>
      <c r="K22" s="21">
        <v>1110000</v>
      </c>
      <c r="L22" s="21">
        <v>2592000</v>
      </c>
      <c r="M22" s="21">
        <v>3936000</v>
      </c>
      <c r="N22" s="21">
        <v>2592000</v>
      </c>
      <c r="O22" s="22">
        <v>2826000</v>
      </c>
    </row>
    <row r="23" spans="2:15" ht="15" customHeight="1" x14ac:dyDescent="0.2">
      <c r="B23" s="23" t="s">
        <v>153</v>
      </c>
      <c r="C23" s="20"/>
      <c r="D23" s="21">
        <v>8064000</v>
      </c>
      <c r="E23" s="21">
        <v>8960000</v>
      </c>
      <c r="F23" s="21">
        <v>58060800</v>
      </c>
      <c r="G23" s="21">
        <v>49351680</v>
      </c>
      <c r="H23" s="21">
        <v>49996800</v>
      </c>
      <c r="I23" s="21">
        <v>40391680</v>
      </c>
      <c r="J23" s="21">
        <v>10000</v>
      </c>
      <c r="K23" s="21">
        <v>31350000</v>
      </c>
      <c r="L23" s="21">
        <v>72576000</v>
      </c>
      <c r="M23" s="21">
        <v>110208000</v>
      </c>
      <c r="N23" s="21">
        <v>72566000</v>
      </c>
      <c r="O23" s="22">
        <v>78858000</v>
      </c>
    </row>
    <row r="24" spans="2:15" ht="15" customHeight="1" x14ac:dyDescent="0.2">
      <c r="B24" s="23" t="s">
        <v>134</v>
      </c>
      <c r="C24" s="20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2"/>
    </row>
    <row r="25" spans="2:15" ht="15" customHeight="1" x14ac:dyDescent="0.2">
      <c r="B25" s="24"/>
      <c r="C25" s="25" t="s">
        <v>93</v>
      </c>
      <c r="D25" s="21">
        <v>0</v>
      </c>
      <c r="E25" s="21">
        <v>0</v>
      </c>
      <c r="F25" s="21">
        <v>491520</v>
      </c>
      <c r="G25" s="21">
        <v>417792</v>
      </c>
      <c r="H25" s="21">
        <v>491520</v>
      </c>
      <c r="I25" s="21">
        <v>417792</v>
      </c>
      <c r="J25" s="21">
        <v>0</v>
      </c>
      <c r="K25" s="21">
        <v>512000</v>
      </c>
      <c r="L25" s="21">
        <v>614400</v>
      </c>
      <c r="M25" s="21">
        <v>614400</v>
      </c>
      <c r="N25" s="21">
        <v>614400</v>
      </c>
      <c r="O25" s="22">
        <v>102400</v>
      </c>
    </row>
    <row r="26" spans="2:15" ht="15" customHeight="1" x14ac:dyDescent="0.2">
      <c r="B26" s="24"/>
      <c r="C26" s="25" t="s">
        <v>101</v>
      </c>
      <c r="D26" s="21">
        <v>0</v>
      </c>
      <c r="E26" s="21">
        <v>0</v>
      </c>
      <c r="F26" s="21">
        <v>2088960</v>
      </c>
      <c r="G26" s="21">
        <v>1775616</v>
      </c>
      <c r="H26" s="21">
        <v>2088960</v>
      </c>
      <c r="I26" s="21">
        <v>1775616</v>
      </c>
      <c r="J26" s="21">
        <v>0</v>
      </c>
      <c r="K26" s="21">
        <v>0</v>
      </c>
      <c r="L26" s="21">
        <v>2611200</v>
      </c>
      <c r="M26" s="21">
        <v>2611200</v>
      </c>
      <c r="N26" s="21">
        <v>2611200</v>
      </c>
      <c r="O26" s="22">
        <v>2611200</v>
      </c>
    </row>
    <row r="27" spans="2:15" ht="15" customHeight="1" x14ac:dyDescent="0.2">
      <c r="B27" s="24"/>
      <c r="C27" s="25" t="s">
        <v>103</v>
      </c>
      <c r="D27" s="21">
        <v>0</v>
      </c>
      <c r="E27" s="21">
        <v>0</v>
      </c>
      <c r="F27" s="21">
        <v>0</v>
      </c>
      <c r="G27" s="21">
        <v>0</v>
      </c>
      <c r="H27" s="21">
        <v>0</v>
      </c>
      <c r="I27" s="21">
        <v>0</v>
      </c>
      <c r="J27" s="21">
        <v>0</v>
      </c>
      <c r="K27" s="21">
        <v>400000</v>
      </c>
      <c r="L27" s="21">
        <v>0</v>
      </c>
      <c r="M27" s="21">
        <v>0</v>
      </c>
      <c r="N27" s="21">
        <v>0</v>
      </c>
      <c r="O27" s="22">
        <v>-400000</v>
      </c>
    </row>
    <row r="28" spans="2:15" ht="15" customHeight="1" x14ac:dyDescent="0.2">
      <c r="B28" s="23" t="s">
        <v>154</v>
      </c>
      <c r="C28" s="20"/>
      <c r="D28" s="21">
        <v>0</v>
      </c>
      <c r="E28" s="21">
        <v>0</v>
      </c>
      <c r="F28" s="21">
        <v>2580480</v>
      </c>
      <c r="G28" s="21">
        <v>2193408</v>
      </c>
      <c r="H28" s="21">
        <v>2580480</v>
      </c>
      <c r="I28" s="21">
        <v>2193408</v>
      </c>
      <c r="J28" s="21">
        <v>0</v>
      </c>
      <c r="K28" s="21">
        <v>912000</v>
      </c>
      <c r="L28" s="21">
        <v>3225600</v>
      </c>
      <c r="M28" s="21">
        <v>3225600</v>
      </c>
      <c r="N28" s="21">
        <v>3225600</v>
      </c>
      <c r="O28" s="22">
        <v>2313600</v>
      </c>
    </row>
    <row r="29" spans="2:15" ht="15" customHeight="1" x14ac:dyDescent="0.2">
      <c r="B29" s="23" t="s">
        <v>139</v>
      </c>
      <c r="C29" s="20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/>
    </row>
    <row r="30" spans="2:15" ht="15" customHeight="1" x14ac:dyDescent="0.2">
      <c r="B30" s="24"/>
      <c r="C30" s="25" t="s">
        <v>93</v>
      </c>
      <c r="D30" s="21">
        <v>0</v>
      </c>
      <c r="E30" s="21">
        <v>0</v>
      </c>
      <c r="F30" s="21">
        <v>983040</v>
      </c>
      <c r="G30" s="21">
        <v>835584</v>
      </c>
      <c r="H30" s="21">
        <v>983040</v>
      </c>
      <c r="I30" s="21">
        <v>835584</v>
      </c>
      <c r="J30" s="21">
        <v>0</v>
      </c>
      <c r="K30" s="21">
        <v>1024000</v>
      </c>
      <c r="L30" s="21">
        <v>1228800</v>
      </c>
      <c r="M30" s="21">
        <v>1228800</v>
      </c>
      <c r="N30" s="21">
        <v>1228800</v>
      </c>
      <c r="O30" s="22">
        <v>204800</v>
      </c>
    </row>
    <row r="31" spans="2:15" ht="15" customHeight="1" x14ac:dyDescent="0.2">
      <c r="B31" s="24"/>
      <c r="C31" s="25" t="s">
        <v>101</v>
      </c>
      <c r="D31" s="21">
        <v>0</v>
      </c>
      <c r="E31" s="21">
        <v>0</v>
      </c>
      <c r="F31" s="21">
        <v>4177920</v>
      </c>
      <c r="G31" s="21">
        <v>3551232</v>
      </c>
      <c r="H31" s="21">
        <v>4177920</v>
      </c>
      <c r="I31" s="21">
        <v>3551232</v>
      </c>
      <c r="J31" s="21">
        <v>0</v>
      </c>
      <c r="K31" s="21">
        <v>0</v>
      </c>
      <c r="L31" s="21">
        <v>5222400</v>
      </c>
      <c r="M31" s="21">
        <v>5222400</v>
      </c>
      <c r="N31" s="21">
        <v>5222400</v>
      </c>
      <c r="O31" s="22">
        <v>5222400</v>
      </c>
    </row>
    <row r="32" spans="2:15" ht="15" customHeight="1" x14ac:dyDescent="0.2">
      <c r="B32" s="23" t="s">
        <v>155</v>
      </c>
      <c r="C32" s="20"/>
      <c r="D32" s="21">
        <v>0</v>
      </c>
      <c r="E32" s="21">
        <v>0</v>
      </c>
      <c r="F32" s="21">
        <v>5160960</v>
      </c>
      <c r="G32" s="21">
        <v>4386816</v>
      </c>
      <c r="H32" s="21">
        <v>5160960</v>
      </c>
      <c r="I32" s="21">
        <v>4386816</v>
      </c>
      <c r="J32" s="21">
        <v>0</v>
      </c>
      <c r="K32" s="21">
        <v>1024000</v>
      </c>
      <c r="L32" s="21">
        <v>6451200</v>
      </c>
      <c r="M32" s="21">
        <v>6451200</v>
      </c>
      <c r="N32" s="21">
        <v>6451200</v>
      </c>
      <c r="O32" s="22">
        <v>5427200</v>
      </c>
    </row>
    <row r="33" spans="2:15" ht="15.75" customHeight="1" x14ac:dyDescent="0.2">
      <c r="B33" s="23" t="s">
        <v>144</v>
      </c>
      <c r="C33" s="20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2"/>
    </row>
    <row r="34" spans="2:15" ht="15.75" customHeight="1" x14ac:dyDescent="0.2">
      <c r="B34" s="24"/>
      <c r="C34" s="25" t="s">
        <v>93</v>
      </c>
      <c r="D34" s="21">
        <v>0</v>
      </c>
      <c r="E34" s="21">
        <v>0</v>
      </c>
      <c r="F34" s="21">
        <v>491520</v>
      </c>
      <c r="G34" s="21">
        <v>417792</v>
      </c>
      <c r="H34" s="21">
        <v>491520</v>
      </c>
      <c r="I34" s="21">
        <v>417792</v>
      </c>
      <c r="J34" s="21">
        <v>0</v>
      </c>
      <c r="K34" s="21">
        <v>480000</v>
      </c>
      <c r="L34" s="21">
        <v>614400</v>
      </c>
      <c r="M34" s="21">
        <v>614400</v>
      </c>
      <c r="N34" s="21">
        <v>614400</v>
      </c>
      <c r="O34" s="22">
        <v>134400</v>
      </c>
    </row>
    <row r="35" spans="2:15" ht="15.75" customHeight="1" x14ac:dyDescent="0.2">
      <c r="B35" s="24"/>
      <c r="C35" s="25" t="s">
        <v>101</v>
      </c>
      <c r="D35" s="21">
        <v>0</v>
      </c>
      <c r="E35" s="21">
        <v>0</v>
      </c>
      <c r="F35" s="21">
        <v>2088960</v>
      </c>
      <c r="G35" s="21">
        <v>1775616</v>
      </c>
      <c r="H35" s="21">
        <v>2088960</v>
      </c>
      <c r="I35" s="21">
        <v>1775616</v>
      </c>
      <c r="J35" s="21">
        <v>0</v>
      </c>
      <c r="K35" s="21">
        <v>0</v>
      </c>
      <c r="L35" s="21">
        <v>2611200</v>
      </c>
      <c r="M35" s="21">
        <v>2611200</v>
      </c>
      <c r="N35" s="21">
        <v>2611200</v>
      </c>
      <c r="O35" s="22">
        <v>2611200</v>
      </c>
    </row>
    <row r="36" spans="2:15" ht="15.75" customHeight="1" x14ac:dyDescent="0.2">
      <c r="B36" s="23" t="s">
        <v>156</v>
      </c>
      <c r="C36" s="20"/>
      <c r="D36" s="21">
        <v>0</v>
      </c>
      <c r="E36" s="21">
        <v>0</v>
      </c>
      <c r="F36" s="21">
        <v>2580480</v>
      </c>
      <c r="G36" s="21">
        <v>2193408</v>
      </c>
      <c r="H36" s="21">
        <v>2580480</v>
      </c>
      <c r="I36" s="21">
        <v>2193408</v>
      </c>
      <c r="J36" s="21">
        <v>0</v>
      </c>
      <c r="K36" s="21">
        <v>480000</v>
      </c>
      <c r="L36" s="21">
        <v>3225600</v>
      </c>
      <c r="M36" s="21">
        <v>3225600</v>
      </c>
      <c r="N36" s="21">
        <v>3225600</v>
      </c>
      <c r="O36" s="22">
        <v>2745600</v>
      </c>
    </row>
    <row r="37" spans="2:15" ht="15.75" customHeight="1" x14ac:dyDescent="0.2">
      <c r="B37" s="23" t="s">
        <v>149</v>
      </c>
      <c r="C37" s="20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2"/>
    </row>
    <row r="38" spans="2:15" ht="15.75" customHeight="1" x14ac:dyDescent="0.2">
      <c r="B38" s="24"/>
      <c r="C38" s="25" t="s">
        <v>93</v>
      </c>
      <c r="D38" s="21">
        <v>0</v>
      </c>
      <c r="E38" s="21">
        <v>0</v>
      </c>
      <c r="F38" s="21">
        <v>491520</v>
      </c>
      <c r="G38" s="21">
        <v>417792</v>
      </c>
      <c r="H38" s="21">
        <v>491520</v>
      </c>
      <c r="I38" s="21">
        <v>417792</v>
      </c>
      <c r="J38" s="21">
        <v>0</v>
      </c>
      <c r="K38" s="21">
        <v>375000</v>
      </c>
      <c r="L38" s="21">
        <v>614400</v>
      </c>
      <c r="M38" s="21">
        <v>614400</v>
      </c>
      <c r="N38" s="21">
        <v>614400</v>
      </c>
      <c r="O38" s="22">
        <v>239400</v>
      </c>
    </row>
    <row r="39" spans="2:15" ht="15.75" customHeight="1" x14ac:dyDescent="0.2">
      <c r="B39" s="24"/>
      <c r="C39" s="25" t="s">
        <v>101</v>
      </c>
      <c r="D39" s="21">
        <v>0</v>
      </c>
      <c r="E39" s="21">
        <v>0</v>
      </c>
      <c r="F39" s="21">
        <v>2088960</v>
      </c>
      <c r="G39" s="21">
        <v>1775616</v>
      </c>
      <c r="H39" s="21">
        <v>2088960</v>
      </c>
      <c r="I39" s="21">
        <v>1775616</v>
      </c>
      <c r="J39" s="21">
        <v>0</v>
      </c>
      <c r="K39" s="21">
        <v>0</v>
      </c>
      <c r="L39" s="21">
        <v>2611200</v>
      </c>
      <c r="M39" s="21">
        <v>2611200</v>
      </c>
      <c r="N39" s="21">
        <v>2611200</v>
      </c>
      <c r="O39" s="22">
        <v>2611200</v>
      </c>
    </row>
    <row r="40" spans="2:15" ht="15.75" customHeight="1" x14ac:dyDescent="0.2">
      <c r="B40" s="23" t="s">
        <v>157</v>
      </c>
      <c r="C40" s="20"/>
      <c r="D40" s="21">
        <v>0</v>
      </c>
      <c r="E40" s="21">
        <v>0</v>
      </c>
      <c r="F40" s="21">
        <v>2580480</v>
      </c>
      <c r="G40" s="21">
        <v>2193408</v>
      </c>
      <c r="H40" s="21">
        <v>2580480</v>
      </c>
      <c r="I40" s="21">
        <v>2193408</v>
      </c>
      <c r="J40" s="21">
        <v>0</v>
      </c>
      <c r="K40" s="21">
        <v>375000</v>
      </c>
      <c r="L40" s="21">
        <v>3225600</v>
      </c>
      <c r="M40" s="21">
        <v>3225600</v>
      </c>
      <c r="N40" s="21">
        <v>3225600</v>
      </c>
      <c r="O40" s="22">
        <v>2850600</v>
      </c>
    </row>
    <row r="41" spans="2:15" ht="15.75" customHeight="1" x14ac:dyDescent="0.2">
      <c r="B41" s="19" t="s">
        <v>158</v>
      </c>
      <c r="C41" s="20"/>
      <c r="D41" s="21">
        <v>14112000</v>
      </c>
      <c r="E41" s="21">
        <v>15680000</v>
      </c>
      <c r="F41" s="21">
        <v>101606400</v>
      </c>
      <c r="G41" s="21">
        <v>86365440</v>
      </c>
      <c r="H41" s="21">
        <v>87494400</v>
      </c>
      <c r="I41" s="21">
        <v>70685440</v>
      </c>
      <c r="J41" s="21">
        <v>11000</v>
      </c>
      <c r="K41" s="21">
        <v>57811130</v>
      </c>
      <c r="L41" s="21">
        <v>127008777</v>
      </c>
      <c r="M41" s="21">
        <v>193219630</v>
      </c>
      <c r="N41" s="21">
        <v>126997777</v>
      </c>
      <c r="O41" s="22">
        <v>135408500</v>
      </c>
    </row>
    <row r="42" spans="2:15" ht="15.75" customHeight="1" x14ac:dyDescent="0.2">
      <c r="B42" s="15" t="s">
        <v>12</v>
      </c>
      <c r="C42" s="16"/>
      <c r="D42" s="17">
        <v>14112000</v>
      </c>
      <c r="E42" s="17">
        <v>15680000</v>
      </c>
      <c r="F42" s="17">
        <v>101606400</v>
      </c>
      <c r="G42" s="17">
        <v>86365440</v>
      </c>
      <c r="H42" s="17">
        <v>87494400</v>
      </c>
      <c r="I42" s="17">
        <v>70685440</v>
      </c>
      <c r="J42" s="17">
        <v>11000</v>
      </c>
      <c r="K42" s="17">
        <v>57811130</v>
      </c>
      <c r="L42" s="17">
        <v>127008777</v>
      </c>
      <c r="M42" s="17">
        <v>193219630</v>
      </c>
      <c r="N42" s="17">
        <v>126997777</v>
      </c>
      <c r="O42" s="18">
        <v>135408500</v>
      </c>
    </row>
  </sheetData>
  <mergeCells count="15">
    <mergeCell ref="B10:C10"/>
    <mergeCell ref="B1:M1"/>
    <mergeCell ref="D8:E9"/>
    <mergeCell ref="F8:G9"/>
    <mergeCell ref="H8:I9"/>
    <mergeCell ref="B6:O6"/>
    <mergeCell ref="B4:O4"/>
    <mergeCell ref="B2:O2"/>
    <mergeCell ref="B7:O7"/>
    <mergeCell ref="J8:K9"/>
    <mergeCell ref="L8:M9"/>
    <mergeCell ref="N8:O9"/>
    <mergeCell ref="B8:C9"/>
    <mergeCell ref="B3:O3"/>
    <mergeCell ref="B5:O5"/>
  </mergeCells>
  <pageMargins left="0.7" right="0.7" top="0.75" bottom="0.75" header="0.3" footer="0.3"/>
  <pageSetup paperSize="9" scale="31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42"/>
  <sheetViews>
    <sheetView workbookViewId="0"/>
  </sheetViews>
  <sheetFormatPr baseColWidth="10" defaultRowHeight="15" x14ac:dyDescent="0.25"/>
  <cols>
    <col min="1" max="1" width="14.5703125" bestFit="1" customWidth="1"/>
    <col min="2" max="3" width="11.42578125" style="1"/>
    <col min="4" max="4" width="19.5703125" bestFit="1" customWidth="1"/>
    <col min="5" max="6" width="11.42578125" style="1"/>
    <col min="8" max="9" width="11.42578125" style="1"/>
    <col min="11" max="30" width="11.42578125" style="1"/>
    <col min="31" max="32" width="11.42578125" customWidth="1"/>
    <col min="33" max="33" width="12.7109375" customWidth="1"/>
    <col min="34" max="34" width="12.28515625" customWidth="1"/>
    <col min="35" max="35" width="12.42578125" style="1" customWidth="1"/>
    <col min="36" max="36" width="12.7109375" style="1" customWidth="1"/>
    <col min="37" max="38" width="11.42578125" style="1" customWidth="1"/>
    <col min="39" max="39" width="12.42578125" style="1" customWidth="1"/>
    <col min="40" max="40" width="11.42578125" style="1" customWidth="1"/>
    <col min="41" max="41" width="12.5703125" style="1" customWidth="1"/>
    <col min="42" max="42" width="11.42578125" style="1" customWidth="1"/>
    <col min="43" max="54" width="11.42578125" hidden="1" customWidth="1"/>
  </cols>
  <sheetData>
    <row r="1" spans="1:54" s="1" customFormat="1" x14ac:dyDescent="0.25">
      <c r="A1" s="1" t="s">
        <v>72</v>
      </c>
      <c r="B1" s="11" t="str">
        <f>AQ6</f>
        <v>IND</v>
      </c>
      <c r="C1" s="11" t="str">
        <f>AR6</f>
        <v>Qualiac développement</v>
      </c>
      <c r="D1" s="1" t="s">
        <v>73</v>
      </c>
      <c r="E1" s="1">
        <f>AV6</f>
        <v>2014</v>
      </c>
    </row>
    <row r="2" spans="1:54" s="1" customFormat="1" x14ac:dyDescent="0.25">
      <c r="A2" s="1" t="s">
        <v>74</v>
      </c>
      <c r="B2" s="1" t="str">
        <f>AW6</f>
        <v>CENTRE</v>
      </c>
      <c r="C2" s="1" t="str">
        <f>AX6</f>
        <v>Centre</v>
      </c>
      <c r="D2" s="1" t="s">
        <v>76</v>
      </c>
      <c r="E2" s="1" t="str">
        <f>AY6</f>
        <v>DAT</v>
      </c>
    </row>
    <row r="3" spans="1:54" s="1" customFormat="1" x14ac:dyDescent="0.25">
      <c r="A3" s="1" t="s">
        <v>75</v>
      </c>
      <c r="B3" s="1" t="str">
        <f>AZ6</f>
        <v>D</v>
      </c>
      <c r="C3" s="1" t="str">
        <f>BA6</f>
        <v>Dépenses</v>
      </c>
      <c r="D3" s="1" t="s">
        <v>76</v>
      </c>
      <c r="E3" s="1" t="str">
        <f>BB6</f>
        <v>CB</v>
      </c>
    </row>
    <row r="4" spans="1:54" s="1" customFormat="1" x14ac:dyDescent="0.25">
      <c r="A4" s="1" t="s">
        <v>77</v>
      </c>
      <c r="B4" s="1" t="str">
        <f>AS6</f>
        <v>275731</v>
      </c>
      <c r="C4" s="1" t="s">
        <v>78</v>
      </c>
      <c r="D4" s="1" t="str">
        <f>AT6</f>
        <v>PR</v>
      </c>
      <c r="E4" s="1" t="s">
        <v>79</v>
      </c>
      <c r="F4" s="5" t="str">
        <f>AU6</f>
        <v>08/04/2015</v>
      </c>
    </row>
    <row r="5" spans="1:54" s="2" customFormat="1" x14ac:dyDescent="0.25">
      <c r="A5" s="2" t="s">
        <v>0</v>
      </c>
      <c r="B5" s="2" t="s">
        <v>42</v>
      </c>
      <c r="C5" s="2" t="s">
        <v>48</v>
      </c>
      <c r="D5" s="2" t="s">
        <v>1</v>
      </c>
      <c r="E5" s="2" t="s">
        <v>43</v>
      </c>
      <c r="F5" s="2" t="s">
        <v>49</v>
      </c>
      <c r="G5" s="2" t="s">
        <v>2</v>
      </c>
      <c r="H5" s="2" t="s">
        <v>44</v>
      </c>
      <c r="I5" s="2" t="s">
        <v>50</v>
      </c>
      <c r="J5" s="2" t="s">
        <v>4</v>
      </c>
      <c r="K5" s="2" t="s">
        <v>45</v>
      </c>
      <c r="L5" s="2" t="s">
        <v>51</v>
      </c>
      <c r="M5" s="2" t="s">
        <v>5</v>
      </c>
      <c r="N5" s="2" t="s">
        <v>46</v>
      </c>
      <c r="O5" s="2" t="s">
        <v>52</v>
      </c>
      <c r="P5" s="2" t="s">
        <v>6</v>
      </c>
      <c r="Q5" s="2" t="s">
        <v>47</v>
      </c>
      <c r="R5" s="2" t="s">
        <v>53</v>
      </c>
      <c r="S5" s="2" t="s">
        <v>23</v>
      </c>
      <c r="T5" s="2" t="s">
        <v>36</v>
      </c>
      <c r="U5" s="2" t="s">
        <v>13</v>
      </c>
      <c r="V5" s="2" t="s">
        <v>37</v>
      </c>
      <c r="W5" s="2" t="s">
        <v>14</v>
      </c>
      <c r="X5" s="2" t="s">
        <v>38</v>
      </c>
      <c r="Y5" s="2" t="s">
        <v>15</v>
      </c>
      <c r="Z5" s="2" t="s">
        <v>39</v>
      </c>
      <c r="AA5" s="2" t="s">
        <v>16</v>
      </c>
      <c r="AB5" s="2" t="s">
        <v>40</v>
      </c>
      <c r="AC5" s="2" t="s">
        <v>17</v>
      </c>
      <c r="AD5" s="2" t="s">
        <v>41</v>
      </c>
      <c r="AE5" s="2" t="s">
        <v>7</v>
      </c>
      <c r="AF5" s="2" t="s">
        <v>8</v>
      </c>
      <c r="AG5" s="2" t="s">
        <v>9</v>
      </c>
      <c r="AH5" s="2" t="s">
        <v>3</v>
      </c>
      <c r="AI5" s="2" t="s">
        <v>11</v>
      </c>
      <c r="AJ5" s="2" t="s">
        <v>54</v>
      </c>
      <c r="AK5" s="2" t="s">
        <v>55</v>
      </c>
      <c r="AL5" s="2" t="s">
        <v>56</v>
      </c>
      <c r="AM5" s="2" t="s">
        <v>57</v>
      </c>
      <c r="AN5" s="2" t="s">
        <v>58</v>
      </c>
      <c r="AO5" s="2" t="s">
        <v>65</v>
      </c>
      <c r="AP5" s="2" t="s">
        <v>66</v>
      </c>
      <c r="AQ5" s="2" t="s">
        <v>24</v>
      </c>
      <c r="AR5" s="2" t="s">
        <v>25</v>
      </c>
      <c r="AS5" s="2" t="s">
        <v>26</v>
      </c>
      <c r="AT5" s="2" t="s">
        <v>27</v>
      </c>
      <c r="AU5" s="2" t="s">
        <v>28</v>
      </c>
      <c r="AV5" s="2" t="s">
        <v>29</v>
      </c>
      <c r="AW5" s="2" t="s">
        <v>30</v>
      </c>
      <c r="AX5" s="2" t="s">
        <v>31</v>
      </c>
      <c r="AY5" s="2" t="s">
        <v>32</v>
      </c>
      <c r="AZ5" s="2" t="s">
        <v>33</v>
      </c>
      <c r="BA5" s="2" t="s">
        <v>34</v>
      </c>
      <c r="BB5" s="2" t="s">
        <v>35</v>
      </c>
    </row>
    <row r="6" spans="1:54" s="1" customFormat="1" x14ac:dyDescent="0.25">
      <c r="A6" s="2" t="s">
        <v>80</v>
      </c>
      <c r="B6" s="2" t="s">
        <v>81</v>
      </c>
      <c r="C6" s="2" t="s">
        <v>82</v>
      </c>
      <c r="D6" s="2" t="s">
        <v>83</v>
      </c>
      <c r="E6" s="2" t="s">
        <v>84</v>
      </c>
      <c r="F6" s="2" t="s">
        <v>85</v>
      </c>
      <c r="G6" s="2" t="s">
        <v>86</v>
      </c>
      <c r="H6" s="2" t="s">
        <v>87</v>
      </c>
      <c r="I6" s="2" t="s">
        <v>88</v>
      </c>
      <c r="L6" s="2" t="s">
        <v>89</v>
      </c>
      <c r="O6" s="2" t="s">
        <v>89</v>
      </c>
      <c r="R6" s="2" t="s">
        <v>89</v>
      </c>
      <c r="S6" s="2" t="s">
        <v>90</v>
      </c>
      <c r="T6" s="2" t="s">
        <v>91</v>
      </c>
      <c r="U6" s="2" t="s">
        <v>92</v>
      </c>
      <c r="V6" s="2" t="s">
        <v>93</v>
      </c>
      <c r="AE6" s="3">
        <v>1152000</v>
      </c>
      <c r="AF6" s="3">
        <v>1280000</v>
      </c>
      <c r="AG6" s="3">
        <v>1536000</v>
      </c>
      <c r="AH6" s="3">
        <v>1305600</v>
      </c>
      <c r="AI6" s="3">
        <v>384000</v>
      </c>
      <c r="AJ6" s="3">
        <v>25600</v>
      </c>
      <c r="AK6" s="3">
        <v>0</v>
      </c>
      <c r="AL6" s="3">
        <v>1280000</v>
      </c>
      <c r="AM6" s="3">
        <v>1920000</v>
      </c>
      <c r="AN6" s="3">
        <v>0</v>
      </c>
      <c r="AO6" s="3">
        <v>1920000</v>
      </c>
      <c r="AP6" s="3">
        <v>1536000</v>
      </c>
      <c r="AQ6" s="1" t="s">
        <v>94</v>
      </c>
      <c r="AR6" s="4" t="s">
        <v>95</v>
      </c>
      <c r="AS6" s="1" t="s">
        <v>96</v>
      </c>
      <c r="AT6" s="1" t="s">
        <v>97</v>
      </c>
      <c r="AU6" s="44" t="s">
        <v>159</v>
      </c>
      <c r="AV6" s="1">
        <v>2014</v>
      </c>
      <c r="AW6" s="1" t="s">
        <v>80</v>
      </c>
      <c r="AX6" s="1" t="s">
        <v>81</v>
      </c>
      <c r="AY6" s="1" t="s">
        <v>98</v>
      </c>
      <c r="AZ6" s="1" t="s">
        <v>90</v>
      </c>
      <c r="BA6" s="1" t="s">
        <v>91</v>
      </c>
      <c r="BB6" s="1" t="s">
        <v>99</v>
      </c>
    </row>
    <row r="7" spans="1:54" s="1" customFormat="1" x14ac:dyDescent="0.25">
      <c r="A7" s="2" t="s">
        <v>80</v>
      </c>
      <c r="B7" s="2" t="s">
        <v>81</v>
      </c>
      <c r="C7" s="2" t="s">
        <v>82</v>
      </c>
      <c r="D7" s="2" t="s">
        <v>83</v>
      </c>
      <c r="E7" s="2" t="s">
        <v>84</v>
      </c>
      <c r="F7" s="2" t="s">
        <v>85</v>
      </c>
      <c r="G7" s="2" t="s">
        <v>86</v>
      </c>
      <c r="H7" s="2" t="s">
        <v>87</v>
      </c>
      <c r="I7" s="2" t="s">
        <v>88</v>
      </c>
      <c r="L7" s="2" t="s">
        <v>89</v>
      </c>
      <c r="O7" s="2" t="s">
        <v>89</v>
      </c>
      <c r="R7" s="2" t="s">
        <v>89</v>
      </c>
      <c r="S7" s="2" t="s">
        <v>90</v>
      </c>
      <c r="T7" s="2" t="s">
        <v>91</v>
      </c>
      <c r="U7" s="2" t="s">
        <v>100</v>
      </c>
      <c r="V7" s="2" t="s">
        <v>101</v>
      </c>
      <c r="AE7" s="3">
        <v>4896000</v>
      </c>
      <c r="AF7" s="3">
        <v>5440000</v>
      </c>
      <c r="AG7" s="3">
        <v>6528000</v>
      </c>
      <c r="AH7" s="3">
        <v>5548800</v>
      </c>
      <c r="AI7" s="3">
        <v>1632000</v>
      </c>
      <c r="AJ7" s="3">
        <v>108800</v>
      </c>
      <c r="AK7" s="3">
        <v>1000</v>
      </c>
      <c r="AL7" s="3">
        <v>5440000</v>
      </c>
      <c r="AM7" s="3">
        <v>8160000</v>
      </c>
      <c r="AN7" s="3">
        <v>0</v>
      </c>
      <c r="AO7" s="3">
        <v>8160000</v>
      </c>
      <c r="AP7" s="3">
        <v>6528000</v>
      </c>
    </row>
    <row r="8" spans="1:54" s="1" customFormat="1" x14ac:dyDescent="0.25">
      <c r="A8" s="2" t="s">
        <v>80</v>
      </c>
      <c r="B8" s="2" t="s">
        <v>81</v>
      </c>
      <c r="C8" s="2" t="s">
        <v>82</v>
      </c>
      <c r="D8" s="2" t="s">
        <v>83</v>
      </c>
      <c r="E8" s="2" t="s">
        <v>84</v>
      </c>
      <c r="F8" s="2" t="s">
        <v>85</v>
      </c>
      <c r="G8" s="2" t="s">
        <v>86</v>
      </c>
      <c r="H8" s="2" t="s">
        <v>87</v>
      </c>
      <c r="I8" s="2" t="s">
        <v>88</v>
      </c>
      <c r="L8" s="2" t="s">
        <v>89</v>
      </c>
      <c r="O8" s="2" t="s">
        <v>89</v>
      </c>
      <c r="R8" s="2" t="s">
        <v>89</v>
      </c>
      <c r="S8" s="2" t="s">
        <v>90</v>
      </c>
      <c r="T8" s="2" t="s">
        <v>91</v>
      </c>
      <c r="U8" s="2" t="s">
        <v>102</v>
      </c>
      <c r="V8" s="2" t="s">
        <v>103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  <c r="AJ8" s="3">
        <v>0</v>
      </c>
      <c r="AK8" s="3">
        <v>0</v>
      </c>
      <c r="AL8" s="3">
        <v>0</v>
      </c>
      <c r="AM8" s="3">
        <v>0</v>
      </c>
      <c r="AN8" s="3">
        <v>0</v>
      </c>
      <c r="AO8" s="3">
        <v>0</v>
      </c>
      <c r="AP8" s="3">
        <v>0</v>
      </c>
    </row>
    <row r="9" spans="1:54" s="1" customFormat="1" x14ac:dyDescent="0.25">
      <c r="A9" s="2" t="s">
        <v>80</v>
      </c>
      <c r="B9" s="2" t="s">
        <v>81</v>
      </c>
      <c r="C9" s="2" t="s">
        <v>82</v>
      </c>
      <c r="D9" s="2" t="s">
        <v>83</v>
      </c>
      <c r="E9" s="2" t="s">
        <v>84</v>
      </c>
      <c r="F9" s="2" t="s">
        <v>85</v>
      </c>
      <c r="G9" s="2" t="s">
        <v>86</v>
      </c>
      <c r="H9" s="2" t="s">
        <v>87</v>
      </c>
      <c r="I9" s="2" t="s">
        <v>88</v>
      </c>
      <c r="L9" s="2" t="s">
        <v>89</v>
      </c>
      <c r="O9" s="2" t="s">
        <v>89</v>
      </c>
      <c r="R9" s="2" t="s">
        <v>89</v>
      </c>
      <c r="S9" s="2" t="s">
        <v>90</v>
      </c>
      <c r="T9" s="2" t="s">
        <v>91</v>
      </c>
      <c r="U9" s="2" t="s">
        <v>104</v>
      </c>
      <c r="V9" s="2" t="s">
        <v>105</v>
      </c>
      <c r="AE9" s="3">
        <v>0</v>
      </c>
      <c r="AF9" s="3">
        <v>0</v>
      </c>
      <c r="AG9" s="3">
        <v>0</v>
      </c>
      <c r="AH9" s="3">
        <v>0</v>
      </c>
      <c r="AI9" s="3">
        <v>0</v>
      </c>
      <c r="AJ9" s="3">
        <v>0</v>
      </c>
      <c r="AK9" s="3">
        <v>0</v>
      </c>
      <c r="AL9" s="3">
        <v>150130</v>
      </c>
      <c r="AM9" s="3">
        <v>0</v>
      </c>
      <c r="AN9" s="3">
        <v>0</v>
      </c>
      <c r="AO9" s="3">
        <v>355630</v>
      </c>
      <c r="AP9" s="3">
        <v>0</v>
      </c>
    </row>
    <row r="10" spans="1:54" s="1" customFormat="1" x14ac:dyDescent="0.25">
      <c r="A10" s="2" t="s">
        <v>80</v>
      </c>
      <c r="B10" s="2" t="s">
        <v>81</v>
      </c>
      <c r="C10" s="2" t="s">
        <v>82</v>
      </c>
      <c r="D10" s="2" t="s">
        <v>83</v>
      </c>
      <c r="E10" s="2" t="s">
        <v>84</v>
      </c>
      <c r="F10" s="2" t="s">
        <v>85</v>
      </c>
      <c r="G10" s="2" t="s">
        <v>86</v>
      </c>
      <c r="H10" s="2" t="s">
        <v>87</v>
      </c>
      <c r="I10" s="2" t="s">
        <v>88</v>
      </c>
      <c r="J10" s="2" t="s">
        <v>106</v>
      </c>
      <c r="K10" s="2" t="s">
        <v>107</v>
      </c>
      <c r="L10" s="2" t="s">
        <v>108</v>
      </c>
      <c r="O10" s="2" t="s">
        <v>89</v>
      </c>
      <c r="R10" s="2" t="s">
        <v>89</v>
      </c>
      <c r="S10" s="2" t="s">
        <v>90</v>
      </c>
      <c r="T10" s="2" t="s">
        <v>91</v>
      </c>
      <c r="U10" s="2" t="s">
        <v>100</v>
      </c>
      <c r="V10" s="2" t="s">
        <v>101</v>
      </c>
      <c r="AE10" s="3">
        <v>0</v>
      </c>
      <c r="AF10" s="3">
        <v>0</v>
      </c>
      <c r="AG10" s="3">
        <v>0</v>
      </c>
      <c r="AH10" s="3">
        <v>0</v>
      </c>
      <c r="AI10" s="3">
        <v>0</v>
      </c>
      <c r="AJ10" s="3">
        <v>0</v>
      </c>
      <c r="AK10" s="3">
        <v>0</v>
      </c>
      <c r="AL10" s="3">
        <v>0</v>
      </c>
      <c r="AM10" s="3">
        <v>777</v>
      </c>
      <c r="AN10" s="3">
        <v>0</v>
      </c>
      <c r="AO10" s="3">
        <v>0</v>
      </c>
      <c r="AP10" s="3">
        <v>0</v>
      </c>
    </row>
    <row r="11" spans="1:54" s="1" customFormat="1" x14ac:dyDescent="0.25">
      <c r="A11" s="2" t="s">
        <v>80</v>
      </c>
      <c r="B11" s="2" t="s">
        <v>81</v>
      </c>
      <c r="C11" s="2" t="s">
        <v>82</v>
      </c>
      <c r="D11" s="2" t="s">
        <v>83</v>
      </c>
      <c r="E11" s="2" t="s">
        <v>84</v>
      </c>
      <c r="F11" s="2" t="s">
        <v>85</v>
      </c>
      <c r="G11" s="2" t="s">
        <v>86</v>
      </c>
      <c r="H11" s="2" t="s">
        <v>87</v>
      </c>
      <c r="I11" s="2" t="s">
        <v>88</v>
      </c>
      <c r="J11" s="2" t="s">
        <v>109</v>
      </c>
      <c r="K11" s="2" t="s">
        <v>110</v>
      </c>
      <c r="L11" s="2" t="s">
        <v>111</v>
      </c>
      <c r="O11" s="2" t="s">
        <v>89</v>
      </c>
      <c r="R11" s="2" t="s">
        <v>89</v>
      </c>
      <c r="S11" s="2" t="s">
        <v>90</v>
      </c>
      <c r="T11" s="2" t="s">
        <v>91</v>
      </c>
      <c r="U11" s="2" t="s">
        <v>92</v>
      </c>
      <c r="V11" s="2" t="s">
        <v>93</v>
      </c>
      <c r="AE11" s="3">
        <v>0</v>
      </c>
      <c r="AF11" s="3">
        <v>0</v>
      </c>
      <c r="AG11" s="3">
        <v>860160</v>
      </c>
      <c r="AH11" s="3">
        <v>731136</v>
      </c>
      <c r="AI11" s="3">
        <v>860160</v>
      </c>
      <c r="AJ11" s="3">
        <v>731136</v>
      </c>
      <c r="AK11" s="3">
        <v>0</v>
      </c>
      <c r="AL11" s="3">
        <v>640000</v>
      </c>
      <c r="AM11" s="3">
        <v>1075200</v>
      </c>
      <c r="AN11" s="3">
        <v>0</v>
      </c>
      <c r="AO11" s="3">
        <v>1075200</v>
      </c>
      <c r="AP11" s="3">
        <v>768000</v>
      </c>
    </row>
    <row r="12" spans="1:54" s="1" customFormat="1" x14ac:dyDescent="0.25">
      <c r="A12" s="2" t="s">
        <v>80</v>
      </c>
      <c r="B12" s="2" t="s">
        <v>81</v>
      </c>
      <c r="C12" s="2" t="s">
        <v>82</v>
      </c>
      <c r="D12" s="2" t="s">
        <v>83</v>
      </c>
      <c r="E12" s="2" t="s">
        <v>84</v>
      </c>
      <c r="F12" s="2" t="s">
        <v>85</v>
      </c>
      <c r="G12" s="2" t="s">
        <v>86</v>
      </c>
      <c r="H12" s="2" t="s">
        <v>87</v>
      </c>
      <c r="I12" s="2" t="s">
        <v>88</v>
      </c>
      <c r="J12" s="2" t="s">
        <v>109</v>
      </c>
      <c r="K12" s="2" t="s">
        <v>110</v>
      </c>
      <c r="L12" s="2" t="s">
        <v>111</v>
      </c>
      <c r="O12" s="2" t="s">
        <v>89</v>
      </c>
      <c r="R12" s="2" t="s">
        <v>89</v>
      </c>
      <c r="S12" s="2" t="s">
        <v>90</v>
      </c>
      <c r="T12" s="2" t="s">
        <v>91</v>
      </c>
      <c r="U12" s="2" t="s">
        <v>100</v>
      </c>
      <c r="V12" s="2" t="s">
        <v>101</v>
      </c>
      <c r="AE12" s="3">
        <v>0</v>
      </c>
      <c r="AF12" s="3">
        <v>0</v>
      </c>
      <c r="AG12" s="3">
        <v>3655680</v>
      </c>
      <c r="AH12" s="3">
        <v>3107328</v>
      </c>
      <c r="AI12" s="3">
        <v>3655680</v>
      </c>
      <c r="AJ12" s="3">
        <v>3107328</v>
      </c>
      <c r="AK12" s="3">
        <v>0</v>
      </c>
      <c r="AL12" s="3">
        <v>2720000</v>
      </c>
      <c r="AM12" s="3">
        <v>4569600</v>
      </c>
      <c r="AN12" s="3">
        <v>0</v>
      </c>
      <c r="AO12" s="3">
        <v>4569600</v>
      </c>
      <c r="AP12" s="3">
        <v>3264000</v>
      </c>
    </row>
    <row r="13" spans="1:54" s="1" customFormat="1" x14ac:dyDescent="0.25">
      <c r="A13" s="2" t="s">
        <v>80</v>
      </c>
      <c r="B13" s="2" t="s">
        <v>81</v>
      </c>
      <c r="C13" s="2" t="s">
        <v>82</v>
      </c>
      <c r="D13" s="2" t="s">
        <v>83</v>
      </c>
      <c r="E13" s="2" t="s">
        <v>84</v>
      </c>
      <c r="F13" s="2" t="s">
        <v>85</v>
      </c>
      <c r="G13" s="2" t="s">
        <v>86</v>
      </c>
      <c r="H13" s="2" t="s">
        <v>87</v>
      </c>
      <c r="I13" s="2" t="s">
        <v>88</v>
      </c>
      <c r="J13" s="2" t="s">
        <v>112</v>
      </c>
      <c r="K13" s="2" t="s">
        <v>113</v>
      </c>
      <c r="L13" s="2" t="s">
        <v>114</v>
      </c>
      <c r="O13" s="2" t="s">
        <v>89</v>
      </c>
      <c r="R13" s="2" t="s">
        <v>89</v>
      </c>
      <c r="S13" s="2" t="s">
        <v>90</v>
      </c>
      <c r="T13" s="2" t="s">
        <v>91</v>
      </c>
      <c r="U13" s="2" t="s">
        <v>92</v>
      </c>
      <c r="V13" s="2" t="s">
        <v>93</v>
      </c>
      <c r="AE13" s="3">
        <v>0</v>
      </c>
      <c r="AF13" s="3">
        <v>0</v>
      </c>
      <c r="AG13" s="3">
        <v>1720320</v>
      </c>
      <c r="AH13" s="3">
        <v>1462272</v>
      </c>
      <c r="AI13" s="3">
        <v>1720320</v>
      </c>
      <c r="AJ13" s="3">
        <v>1462272</v>
      </c>
      <c r="AK13" s="3">
        <v>0</v>
      </c>
      <c r="AL13" s="3">
        <v>1280000</v>
      </c>
      <c r="AM13" s="3">
        <v>2150400</v>
      </c>
      <c r="AN13" s="3">
        <v>0</v>
      </c>
      <c r="AO13" s="3">
        <v>2150400</v>
      </c>
      <c r="AP13" s="3">
        <v>1536000</v>
      </c>
    </row>
    <row r="14" spans="1:54" s="1" customFormat="1" x14ac:dyDescent="0.25">
      <c r="A14" s="2" t="s">
        <v>80</v>
      </c>
      <c r="B14" s="2" t="s">
        <v>81</v>
      </c>
      <c r="C14" s="2" t="s">
        <v>82</v>
      </c>
      <c r="D14" s="2" t="s">
        <v>83</v>
      </c>
      <c r="E14" s="2" t="s">
        <v>84</v>
      </c>
      <c r="F14" s="2" t="s">
        <v>85</v>
      </c>
      <c r="G14" s="2" t="s">
        <v>86</v>
      </c>
      <c r="H14" s="2" t="s">
        <v>87</v>
      </c>
      <c r="I14" s="2" t="s">
        <v>88</v>
      </c>
      <c r="J14" s="2" t="s">
        <v>112</v>
      </c>
      <c r="K14" s="2" t="s">
        <v>113</v>
      </c>
      <c r="L14" s="2" t="s">
        <v>114</v>
      </c>
      <c r="O14" s="2" t="s">
        <v>89</v>
      </c>
      <c r="R14" s="2" t="s">
        <v>89</v>
      </c>
      <c r="S14" s="2" t="s">
        <v>90</v>
      </c>
      <c r="T14" s="2" t="s">
        <v>91</v>
      </c>
      <c r="U14" s="2" t="s">
        <v>100</v>
      </c>
      <c r="V14" s="2" t="s">
        <v>101</v>
      </c>
      <c r="AE14" s="3">
        <v>0</v>
      </c>
      <c r="AF14" s="3">
        <v>0</v>
      </c>
      <c r="AG14" s="3">
        <v>7311360</v>
      </c>
      <c r="AH14" s="3">
        <v>6214656</v>
      </c>
      <c r="AI14" s="3">
        <v>7311360</v>
      </c>
      <c r="AJ14" s="3">
        <v>6214656</v>
      </c>
      <c r="AK14" s="3">
        <v>0</v>
      </c>
      <c r="AL14" s="3">
        <v>5440000</v>
      </c>
      <c r="AM14" s="3">
        <v>9139200</v>
      </c>
      <c r="AN14" s="3">
        <v>0</v>
      </c>
      <c r="AO14" s="3">
        <v>9139200</v>
      </c>
      <c r="AP14" s="3">
        <v>6528000</v>
      </c>
    </row>
    <row r="15" spans="1:54" s="1" customFormat="1" x14ac:dyDescent="0.25">
      <c r="A15" s="2" t="s">
        <v>80</v>
      </c>
      <c r="B15" s="2" t="s">
        <v>81</v>
      </c>
      <c r="C15" s="2" t="s">
        <v>82</v>
      </c>
      <c r="D15" s="2" t="s">
        <v>83</v>
      </c>
      <c r="E15" s="2" t="s">
        <v>84</v>
      </c>
      <c r="F15" s="2" t="s">
        <v>85</v>
      </c>
      <c r="G15" s="2" t="s">
        <v>86</v>
      </c>
      <c r="H15" s="2" t="s">
        <v>87</v>
      </c>
      <c r="I15" s="2" t="s">
        <v>88</v>
      </c>
      <c r="J15" s="2" t="s">
        <v>115</v>
      </c>
      <c r="K15" s="2" t="s">
        <v>116</v>
      </c>
      <c r="L15" s="2" t="s">
        <v>117</v>
      </c>
      <c r="O15" s="2" t="s">
        <v>89</v>
      </c>
      <c r="R15" s="2" t="s">
        <v>89</v>
      </c>
      <c r="S15" s="2" t="s">
        <v>90</v>
      </c>
      <c r="T15" s="2" t="s">
        <v>91</v>
      </c>
      <c r="U15" s="2" t="s">
        <v>92</v>
      </c>
      <c r="V15" s="2" t="s">
        <v>93</v>
      </c>
      <c r="AE15" s="3">
        <v>0</v>
      </c>
      <c r="AF15" s="3">
        <v>0</v>
      </c>
      <c r="AG15" s="3">
        <v>860160</v>
      </c>
      <c r="AH15" s="3">
        <v>731136</v>
      </c>
      <c r="AI15" s="3">
        <v>860160</v>
      </c>
      <c r="AJ15" s="3">
        <v>731136</v>
      </c>
      <c r="AK15" s="3">
        <v>0</v>
      </c>
      <c r="AL15" s="3">
        <v>640000</v>
      </c>
      <c r="AM15" s="3">
        <v>1075200</v>
      </c>
      <c r="AN15" s="3">
        <v>0</v>
      </c>
      <c r="AO15" s="3">
        <v>1075200</v>
      </c>
      <c r="AP15" s="3">
        <v>768000</v>
      </c>
    </row>
    <row r="16" spans="1:54" s="1" customFormat="1" x14ac:dyDescent="0.25">
      <c r="A16" s="2" t="s">
        <v>80</v>
      </c>
      <c r="B16" s="2" t="s">
        <v>81</v>
      </c>
      <c r="C16" s="2" t="s">
        <v>82</v>
      </c>
      <c r="D16" s="2" t="s">
        <v>83</v>
      </c>
      <c r="E16" s="2" t="s">
        <v>84</v>
      </c>
      <c r="F16" s="2" t="s">
        <v>85</v>
      </c>
      <c r="G16" s="2" t="s">
        <v>86</v>
      </c>
      <c r="H16" s="2" t="s">
        <v>87</v>
      </c>
      <c r="I16" s="2" t="s">
        <v>88</v>
      </c>
      <c r="J16" s="2" t="s">
        <v>115</v>
      </c>
      <c r="K16" s="2" t="s">
        <v>116</v>
      </c>
      <c r="L16" s="2" t="s">
        <v>117</v>
      </c>
      <c r="O16" s="2" t="s">
        <v>89</v>
      </c>
      <c r="R16" s="2" t="s">
        <v>89</v>
      </c>
      <c r="S16" s="2" t="s">
        <v>90</v>
      </c>
      <c r="T16" s="2" t="s">
        <v>91</v>
      </c>
      <c r="U16" s="2" t="s">
        <v>100</v>
      </c>
      <c r="V16" s="2" t="s">
        <v>101</v>
      </c>
      <c r="AE16" s="3">
        <v>0</v>
      </c>
      <c r="AF16" s="3">
        <v>0</v>
      </c>
      <c r="AG16" s="3">
        <v>3655680</v>
      </c>
      <c r="AH16" s="3">
        <v>3107328</v>
      </c>
      <c r="AI16" s="3">
        <v>3655680</v>
      </c>
      <c r="AJ16" s="3">
        <v>3107328</v>
      </c>
      <c r="AK16" s="3">
        <v>0</v>
      </c>
      <c r="AL16" s="3">
        <v>2720000</v>
      </c>
      <c r="AM16" s="3">
        <v>4569600</v>
      </c>
      <c r="AN16" s="3">
        <v>0</v>
      </c>
      <c r="AO16" s="3">
        <v>4569600</v>
      </c>
      <c r="AP16" s="3">
        <v>3264000</v>
      </c>
    </row>
    <row r="17" spans="1:42" s="1" customFormat="1" x14ac:dyDescent="0.25">
      <c r="A17" s="2" t="s">
        <v>80</v>
      </c>
      <c r="B17" s="2" t="s">
        <v>81</v>
      </c>
      <c r="C17" s="2" t="s">
        <v>82</v>
      </c>
      <c r="D17" s="2" t="s">
        <v>83</v>
      </c>
      <c r="E17" s="2" t="s">
        <v>84</v>
      </c>
      <c r="F17" s="2" t="s">
        <v>85</v>
      </c>
      <c r="G17" s="2" t="s">
        <v>86</v>
      </c>
      <c r="H17" s="2" t="s">
        <v>87</v>
      </c>
      <c r="I17" s="2" t="s">
        <v>88</v>
      </c>
      <c r="J17" s="2" t="s">
        <v>118</v>
      </c>
      <c r="K17" s="2" t="s">
        <v>119</v>
      </c>
      <c r="L17" s="2" t="s">
        <v>120</v>
      </c>
      <c r="O17" s="2" t="s">
        <v>89</v>
      </c>
      <c r="R17" s="2" t="s">
        <v>89</v>
      </c>
      <c r="S17" s="2" t="s">
        <v>90</v>
      </c>
      <c r="T17" s="2" t="s">
        <v>91</v>
      </c>
      <c r="U17" s="2" t="s">
        <v>92</v>
      </c>
      <c r="V17" s="2" t="s">
        <v>93</v>
      </c>
      <c r="AE17" s="3">
        <v>0</v>
      </c>
      <c r="AF17" s="3">
        <v>0</v>
      </c>
      <c r="AG17" s="3">
        <v>860160</v>
      </c>
      <c r="AH17" s="3">
        <v>731136</v>
      </c>
      <c r="AI17" s="3">
        <v>860160</v>
      </c>
      <c r="AJ17" s="3">
        <v>731136</v>
      </c>
      <c r="AK17" s="3">
        <v>0</v>
      </c>
      <c r="AL17" s="3">
        <v>640000</v>
      </c>
      <c r="AM17" s="3">
        <v>1075200</v>
      </c>
      <c r="AN17" s="3">
        <v>0</v>
      </c>
      <c r="AO17" s="3">
        <v>1075200</v>
      </c>
      <c r="AP17" s="3">
        <v>768000</v>
      </c>
    </row>
    <row r="18" spans="1:42" s="1" customFormat="1" x14ac:dyDescent="0.25">
      <c r="A18" s="2" t="s">
        <v>80</v>
      </c>
      <c r="B18" s="2" t="s">
        <v>81</v>
      </c>
      <c r="C18" s="2" t="s">
        <v>82</v>
      </c>
      <c r="D18" s="2" t="s">
        <v>83</v>
      </c>
      <c r="E18" s="2" t="s">
        <v>84</v>
      </c>
      <c r="F18" s="2" t="s">
        <v>85</v>
      </c>
      <c r="G18" s="2" t="s">
        <v>86</v>
      </c>
      <c r="H18" s="2" t="s">
        <v>87</v>
      </c>
      <c r="I18" s="2" t="s">
        <v>88</v>
      </c>
      <c r="J18" s="2" t="s">
        <v>118</v>
      </c>
      <c r="K18" s="2" t="s">
        <v>119</v>
      </c>
      <c r="L18" s="2" t="s">
        <v>120</v>
      </c>
      <c r="O18" s="2" t="s">
        <v>89</v>
      </c>
      <c r="R18" s="2" t="s">
        <v>89</v>
      </c>
      <c r="S18" s="2" t="s">
        <v>90</v>
      </c>
      <c r="T18" s="2" t="s">
        <v>91</v>
      </c>
      <c r="U18" s="2" t="s">
        <v>100</v>
      </c>
      <c r="V18" s="2" t="s">
        <v>101</v>
      </c>
      <c r="AE18" s="3">
        <v>0</v>
      </c>
      <c r="AF18" s="3">
        <v>0</v>
      </c>
      <c r="AG18" s="3">
        <v>3655680</v>
      </c>
      <c r="AH18" s="3">
        <v>3107328</v>
      </c>
      <c r="AI18" s="3">
        <v>3655680</v>
      </c>
      <c r="AJ18" s="3">
        <v>3107328</v>
      </c>
      <c r="AK18" s="3">
        <v>0</v>
      </c>
      <c r="AL18" s="3">
        <v>2720000</v>
      </c>
      <c r="AM18" s="3">
        <v>4569600</v>
      </c>
      <c r="AN18" s="3">
        <v>0</v>
      </c>
      <c r="AO18" s="3">
        <v>4569600</v>
      </c>
      <c r="AP18" s="3">
        <v>3264000</v>
      </c>
    </row>
    <row r="19" spans="1:42" s="1" customFormat="1" x14ac:dyDescent="0.25">
      <c r="A19" s="2" t="s">
        <v>80</v>
      </c>
      <c r="B19" s="2" t="s">
        <v>81</v>
      </c>
      <c r="C19" s="2" t="s">
        <v>82</v>
      </c>
      <c r="D19" s="2" t="s">
        <v>83</v>
      </c>
      <c r="E19" s="2" t="s">
        <v>84</v>
      </c>
      <c r="F19" s="2" t="s">
        <v>85</v>
      </c>
      <c r="G19" s="2" t="s">
        <v>121</v>
      </c>
      <c r="H19" s="2" t="s">
        <v>122</v>
      </c>
      <c r="I19" s="2" t="s">
        <v>123</v>
      </c>
      <c r="L19" s="2" t="s">
        <v>89</v>
      </c>
      <c r="O19" s="2" t="s">
        <v>89</v>
      </c>
      <c r="R19" s="2" t="s">
        <v>89</v>
      </c>
      <c r="S19" s="2" t="s">
        <v>90</v>
      </c>
      <c r="T19" s="2" t="s">
        <v>91</v>
      </c>
      <c r="U19" s="2" t="s">
        <v>92</v>
      </c>
      <c r="V19" s="2" t="s">
        <v>93</v>
      </c>
      <c r="AE19" s="3">
        <v>1152000</v>
      </c>
      <c r="AF19" s="3">
        <v>1280000</v>
      </c>
      <c r="AG19" s="3">
        <v>1536000</v>
      </c>
      <c r="AH19" s="3">
        <v>1305600</v>
      </c>
      <c r="AI19" s="3">
        <v>384000</v>
      </c>
      <c r="AJ19" s="3">
        <v>25600</v>
      </c>
      <c r="AK19" s="3">
        <v>0</v>
      </c>
      <c r="AL19" s="3">
        <v>1280000</v>
      </c>
      <c r="AM19" s="3">
        <v>1920000</v>
      </c>
      <c r="AN19" s="3">
        <v>0</v>
      </c>
      <c r="AO19" s="3">
        <v>1920000</v>
      </c>
      <c r="AP19" s="3">
        <v>1536000</v>
      </c>
    </row>
    <row r="20" spans="1:42" s="1" customFormat="1" x14ac:dyDescent="0.25">
      <c r="A20" s="2" t="s">
        <v>80</v>
      </c>
      <c r="B20" s="2" t="s">
        <v>81</v>
      </c>
      <c r="C20" s="2" t="s">
        <v>82</v>
      </c>
      <c r="D20" s="2" t="s">
        <v>83</v>
      </c>
      <c r="E20" s="2" t="s">
        <v>84</v>
      </c>
      <c r="F20" s="2" t="s">
        <v>85</v>
      </c>
      <c r="G20" s="2" t="s">
        <v>121</v>
      </c>
      <c r="H20" s="2" t="s">
        <v>122</v>
      </c>
      <c r="I20" s="2" t="s">
        <v>123</v>
      </c>
      <c r="L20" s="2" t="s">
        <v>89</v>
      </c>
      <c r="O20" s="2" t="s">
        <v>89</v>
      </c>
      <c r="R20" s="2" t="s">
        <v>89</v>
      </c>
      <c r="S20" s="2" t="s">
        <v>90</v>
      </c>
      <c r="T20" s="2" t="s">
        <v>91</v>
      </c>
      <c r="U20" s="2" t="s">
        <v>100</v>
      </c>
      <c r="V20" s="2" t="s">
        <v>101</v>
      </c>
      <c r="AE20" s="3">
        <v>6624000</v>
      </c>
      <c r="AF20" s="3">
        <v>7360000</v>
      </c>
      <c r="AG20" s="3">
        <v>8832000</v>
      </c>
      <c r="AH20" s="3">
        <v>7507200</v>
      </c>
      <c r="AI20" s="3">
        <v>2208000</v>
      </c>
      <c r="AJ20" s="3">
        <v>147200</v>
      </c>
      <c r="AK20" s="3">
        <v>10000</v>
      </c>
      <c r="AL20" s="3">
        <v>7360000</v>
      </c>
      <c r="AM20" s="3">
        <v>11040000</v>
      </c>
      <c r="AN20" s="3">
        <v>0</v>
      </c>
      <c r="AO20" s="3">
        <v>11040000</v>
      </c>
      <c r="AP20" s="3">
        <v>8832000</v>
      </c>
    </row>
    <row r="21" spans="1:42" s="1" customFormat="1" x14ac:dyDescent="0.25">
      <c r="A21" s="2" t="s">
        <v>80</v>
      </c>
      <c r="B21" s="2" t="s">
        <v>81</v>
      </c>
      <c r="C21" s="2" t="s">
        <v>82</v>
      </c>
      <c r="D21" s="2" t="s">
        <v>83</v>
      </c>
      <c r="E21" s="2" t="s">
        <v>84</v>
      </c>
      <c r="F21" s="2" t="s">
        <v>85</v>
      </c>
      <c r="G21" s="2" t="s">
        <v>121</v>
      </c>
      <c r="H21" s="2" t="s">
        <v>122</v>
      </c>
      <c r="I21" s="2" t="s">
        <v>123</v>
      </c>
      <c r="L21" s="2" t="s">
        <v>89</v>
      </c>
      <c r="O21" s="2" t="s">
        <v>89</v>
      </c>
      <c r="R21" s="2" t="s">
        <v>89</v>
      </c>
      <c r="S21" s="2" t="s">
        <v>90</v>
      </c>
      <c r="T21" s="2" t="s">
        <v>91</v>
      </c>
      <c r="U21" s="2" t="s">
        <v>102</v>
      </c>
      <c r="V21" s="2" t="s">
        <v>103</v>
      </c>
      <c r="AE21" s="3">
        <v>288000</v>
      </c>
      <c r="AF21" s="3">
        <v>320000</v>
      </c>
      <c r="AG21" s="3">
        <v>384000</v>
      </c>
      <c r="AH21" s="3">
        <v>326400</v>
      </c>
      <c r="AI21" s="3">
        <v>96000</v>
      </c>
      <c r="AJ21" s="3">
        <v>6400</v>
      </c>
      <c r="AK21" s="3">
        <v>0</v>
      </c>
      <c r="AL21" s="3">
        <v>320000</v>
      </c>
      <c r="AM21" s="3">
        <v>480000</v>
      </c>
      <c r="AN21" s="3">
        <v>0</v>
      </c>
      <c r="AO21" s="3">
        <v>480000</v>
      </c>
      <c r="AP21" s="3">
        <v>384000</v>
      </c>
    </row>
    <row r="22" spans="1:42" s="1" customFormat="1" x14ac:dyDescent="0.25">
      <c r="A22" s="2" t="s">
        <v>80</v>
      </c>
      <c r="B22" s="2" t="s">
        <v>81</v>
      </c>
      <c r="C22" s="2" t="s">
        <v>82</v>
      </c>
      <c r="D22" s="2" t="s">
        <v>83</v>
      </c>
      <c r="E22" s="2" t="s">
        <v>84</v>
      </c>
      <c r="F22" s="2" t="s">
        <v>85</v>
      </c>
      <c r="G22" s="2" t="s">
        <v>121</v>
      </c>
      <c r="H22" s="2" t="s">
        <v>122</v>
      </c>
      <c r="I22" s="2" t="s">
        <v>123</v>
      </c>
      <c r="J22" s="2" t="s">
        <v>124</v>
      </c>
      <c r="K22" s="2" t="s">
        <v>116</v>
      </c>
      <c r="L22" s="2" t="s">
        <v>125</v>
      </c>
      <c r="O22" s="2" t="s">
        <v>89</v>
      </c>
      <c r="R22" s="2" t="s">
        <v>89</v>
      </c>
      <c r="S22" s="2" t="s">
        <v>90</v>
      </c>
      <c r="T22" s="2" t="s">
        <v>91</v>
      </c>
      <c r="U22" s="2" t="s">
        <v>92</v>
      </c>
      <c r="V22" s="2" t="s">
        <v>93</v>
      </c>
      <c r="AE22" s="3">
        <v>0</v>
      </c>
      <c r="AF22" s="3">
        <v>0</v>
      </c>
      <c r="AG22" s="3">
        <v>1351680</v>
      </c>
      <c r="AH22" s="3">
        <v>1148928</v>
      </c>
      <c r="AI22" s="3">
        <v>1351680</v>
      </c>
      <c r="AJ22" s="3">
        <v>1148928</v>
      </c>
      <c r="AK22" s="3">
        <v>0</v>
      </c>
      <c r="AL22" s="3">
        <v>640000</v>
      </c>
      <c r="AM22" s="3">
        <v>1689600</v>
      </c>
      <c r="AN22" s="3">
        <v>0</v>
      </c>
      <c r="AO22" s="3">
        <v>1689600</v>
      </c>
      <c r="AP22" s="3">
        <v>768000</v>
      </c>
    </row>
    <row r="23" spans="1:42" s="1" customFormat="1" x14ac:dyDescent="0.25">
      <c r="A23" s="2" t="s">
        <v>80</v>
      </c>
      <c r="B23" s="2" t="s">
        <v>81</v>
      </c>
      <c r="C23" s="2" t="s">
        <v>82</v>
      </c>
      <c r="D23" s="2" t="s">
        <v>83</v>
      </c>
      <c r="E23" s="2" t="s">
        <v>84</v>
      </c>
      <c r="F23" s="2" t="s">
        <v>85</v>
      </c>
      <c r="G23" s="2" t="s">
        <v>121</v>
      </c>
      <c r="H23" s="2" t="s">
        <v>122</v>
      </c>
      <c r="I23" s="2" t="s">
        <v>123</v>
      </c>
      <c r="J23" s="2" t="s">
        <v>124</v>
      </c>
      <c r="K23" s="2" t="s">
        <v>116</v>
      </c>
      <c r="L23" s="2" t="s">
        <v>125</v>
      </c>
      <c r="O23" s="2" t="s">
        <v>89</v>
      </c>
      <c r="R23" s="2" t="s">
        <v>89</v>
      </c>
      <c r="S23" s="2" t="s">
        <v>90</v>
      </c>
      <c r="T23" s="2" t="s">
        <v>91</v>
      </c>
      <c r="U23" s="2" t="s">
        <v>100</v>
      </c>
      <c r="V23" s="2" t="s">
        <v>101</v>
      </c>
      <c r="AE23" s="3">
        <v>0</v>
      </c>
      <c r="AF23" s="3">
        <v>0</v>
      </c>
      <c r="AG23" s="3">
        <v>7772160</v>
      </c>
      <c r="AH23" s="3">
        <v>6606336</v>
      </c>
      <c r="AI23" s="3">
        <v>7772160</v>
      </c>
      <c r="AJ23" s="3">
        <v>6606336</v>
      </c>
      <c r="AK23" s="3">
        <v>0</v>
      </c>
      <c r="AL23" s="3">
        <v>3680000</v>
      </c>
      <c r="AM23" s="3">
        <v>9715200</v>
      </c>
      <c r="AN23" s="3">
        <v>0</v>
      </c>
      <c r="AO23" s="3">
        <v>9715200</v>
      </c>
      <c r="AP23" s="3">
        <v>4416000</v>
      </c>
    </row>
    <row r="24" spans="1:42" s="1" customFormat="1" x14ac:dyDescent="0.25">
      <c r="A24" s="2" t="s">
        <v>80</v>
      </c>
      <c r="B24" s="2" t="s">
        <v>81</v>
      </c>
      <c r="C24" s="2" t="s">
        <v>82</v>
      </c>
      <c r="D24" s="2" t="s">
        <v>83</v>
      </c>
      <c r="E24" s="2" t="s">
        <v>84</v>
      </c>
      <c r="F24" s="2" t="s">
        <v>85</v>
      </c>
      <c r="G24" s="2" t="s">
        <v>121</v>
      </c>
      <c r="H24" s="2" t="s">
        <v>122</v>
      </c>
      <c r="I24" s="2" t="s">
        <v>123</v>
      </c>
      <c r="J24" s="2" t="s">
        <v>124</v>
      </c>
      <c r="K24" s="2" t="s">
        <v>116</v>
      </c>
      <c r="L24" s="2" t="s">
        <v>125</v>
      </c>
      <c r="O24" s="2" t="s">
        <v>89</v>
      </c>
      <c r="R24" s="2" t="s">
        <v>89</v>
      </c>
      <c r="S24" s="2" t="s">
        <v>90</v>
      </c>
      <c r="T24" s="2" t="s">
        <v>91</v>
      </c>
      <c r="U24" s="2" t="s">
        <v>102</v>
      </c>
      <c r="V24" s="2" t="s">
        <v>103</v>
      </c>
      <c r="AE24" s="3">
        <v>0</v>
      </c>
      <c r="AF24" s="3">
        <v>0</v>
      </c>
      <c r="AG24" s="3">
        <v>337920</v>
      </c>
      <c r="AH24" s="3">
        <v>287232</v>
      </c>
      <c r="AI24" s="3">
        <v>337920</v>
      </c>
      <c r="AJ24" s="3">
        <v>287232</v>
      </c>
      <c r="AK24" s="3">
        <v>0</v>
      </c>
      <c r="AL24" s="3">
        <v>160000</v>
      </c>
      <c r="AM24" s="3">
        <v>422400</v>
      </c>
      <c r="AN24" s="3">
        <v>0</v>
      </c>
      <c r="AO24" s="3">
        <v>422400</v>
      </c>
      <c r="AP24" s="3">
        <v>192000</v>
      </c>
    </row>
    <row r="25" spans="1:42" s="1" customFormat="1" x14ac:dyDescent="0.25">
      <c r="A25" s="2" t="s">
        <v>80</v>
      </c>
      <c r="B25" s="2" t="s">
        <v>81</v>
      </c>
      <c r="C25" s="2" t="s">
        <v>82</v>
      </c>
      <c r="D25" s="2" t="s">
        <v>83</v>
      </c>
      <c r="E25" s="2" t="s">
        <v>84</v>
      </c>
      <c r="F25" s="2" t="s">
        <v>85</v>
      </c>
      <c r="G25" s="2" t="s">
        <v>121</v>
      </c>
      <c r="H25" s="2" t="s">
        <v>122</v>
      </c>
      <c r="I25" s="2" t="s">
        <v>123</v>
      </c>
      <c r="J25" s="2" t="s">
        <v>126</v>
      </c>
      <c r="K25" s="2" t="s">
        <v>119</v>
      </c>
      <c r="L25" s="2" t="s">
        <v>127</v>
      </c>
      <c r="O25" s="2" t="s">
        <v>89</v>
      </c>
      <c r="R25" s="2" t="s">
        <v>89</v>
      </c>
      <c r="S25" s="2" t="s">
        <v>90</v>
      </c>
      <c r="T25" s="2" t="s">
        <v>91</v>
      </c>
      <c r="U25" s="2" t="s">
        <v>92</v>
      </c>
      <c r="V25" s="2" t="s">
        <v>93</v>
      </c>
      <c r="AE25" s="3">
        <v>0</v>
      </c>
      <c r="AF25" s="3">
        <v>0</v>
      </c>
      <c r="AG25" s="3">
        <v>1351680</v>
      </c>
      <c r="AH25" s="3">
        <v>1148928</v>
      </c>
      <c r="AI25" s="3">
        <v>1351680</v>
      </c>
      <c r="AJ25" s="3">
        <v>1148928</v>
      </c>
      <c r="AK25" s="3">
        <v>0</v>
      </c>
      <c r="AL25" s="3">
        <v>640000</v>
      </c>
      <c r="AM25" s="3">
        <v>1689600</v>
      </c>
      <c r="AN25" s="3">
        <v>0</v>
      </c>
      <c r="AO25" s="3">
        <v>1689600</v>
      </c>
      <c r="AP25" s="3">
        <v>768000</v>
      </c>
    </row>
    <row r="26" spans="1:42" s="1" customFormat="1" x14ac:dyDescent="0.25">
      <c r="A26" s="2" t="s">
        <v>80</v>
      </c>
      <c r="B26" s="2" t="s">
        <v>81</v>
      </c>
      <c r="C26" s="2" t="s">
        <v>82</v>
      </c>
      <c r="D26" s="2" t="s">
        <v>83</v>
      </c>
      <c r="E26" s="2" t="s">
        <v>84</v>
      </c>
      <c r="F26" s="2" t="s">
        <v>85</v>
      </c>
      <c r="G26" s="2" t="s">
        <v>121</v>
      </c>
      <c r="H26" s="2" t="s">
        <v>122</v>
      </c>
      <c r="I26" s="2" t="s">
        <v>123</v>
      </c>
      <c r="J26" s="2" t="s">
        <v>126</v>
      </c>
      <c r="K26" s="2" t="s">
        <v>119</v>
      </c>
      <c r="L26" s="2" t="s">
        <v>127</v>
      </c>
      <c r="O26" s="2" t="s">
        <v>89</v>
      </c>
      <c r="R26" s="2" t="s">
        <v>89</v>
      </c>
      <c r="S26" s="2" t="s">
        <v>90</v>
      </c>
      <c r="T26" s="2" t="s">
        <v>91</v>
      </c>
      <c r="U26" s="2" t="s">
        <v>100</v>
      </c>
      <c r="V26" s="2" t="s">
        <v>101</v>
      </c>
      <c r="AE26" s="3">
        <v>0</v>
      </c>
      <c r="AF26" s="3">
        <v>0</v>
      </c>
      <c r="AG26" s="3">
        <v>7772160</v>
      </c>
      <c r="AH26" s="3">
        <v>6606336</v>
      </c>
      <c r="AI26" s="3">
        <v>7772160</v>
      </c>
      <c r="AJ26" s="3">
        <v>6606336</v>
      </c>
      <c r="AK26" s="3">
        <v>0</v>
      </c>
      <c r="AL26" s="3">
        <v>3680000</v>
      </c>
      <c r="AM26" s="3">
        <v>9715200</v>
      </c>
      <c r="AN26" s="3">
        <v>0</v>
      </c>
      <c r="AO26" s="3">
        <v>9715200</v>
      </c>
      <c r="AP26" s="3">
        <v>4416000</v>
      </c>
    </row>
    <row r="27" spans="1:42" s="1" customFormat="1" x14ac:dyDescent="0.25">
      <c r="A27" s="2" t="s">
        <v>80</v>
      </c>
      <c r="B27" s="2" t="s">
        <v>81</v>
      </c>
      <c r="C27" s="2" t="s">
        <v>82</v>
      </c>
      <c r="D27" s="2" t="s">
        <v>83</v>
      </c>
      <c r="E27" s="2" t="s">
        <v>84</v>
      </c>
      <c r="F27" s="2" t="s">
        <v>85</v>
      </c>
      <c r="G27" s="2" t="s">
        <v>121</v>
      </c>
      <c r="H27" s="2" t="s">
        <v>122</v>
      </c>
      <c r="I27" s="2" t="s">
        <v>123</v>
      </c>
      <c r="J27" s="2" t="s">
        <v>126</v>
      </c>
      <c r="K27" s="2" t="s">
        <v>119</v>
      </c>
      <c r="L27" s="2" t="s">
        <v>127</v>
      </c>
      <c r="O27" s="2" t="s">
        <v>89</v>
      </c>
      <c r="R27" s="2" t="s">
        <v>89</v>
      </c>
      <c r="S27" s="2" t="s">
        <v>90</v>
      </c>
      <c r="T27" s="2" t="s">
        <v>91</v>
      </c>
      <c r="U27" s="2" t="s">
        <v>102</v>
      </c>
      <c r="V27" s="2" t="s">
        <v>103</v>
      </c>
      <c r="AE27" s="3">
        <v>0</v>
      </c>
      <c r="AF27" s="3">
        <v>0</v>
      </c>
      <c r="AG27" s="3">
        <v>337920</v>
      </c>
      <c r="AH27" s="3">
        <v>287232</v>
      </c>
      <c r="AI27" s="3">
        <v>337920</v>
      </c>
      <c r="AJ27" s="3">
        <v>287232</v>
      </c>
      <c r="AK27" s="3">
        <v>0</v>
      </c>
      <c r="AL27" s="3">
        <v>150000</v>
      </c>
      <c r="AM27" s="3">
        <v>422400</v>
      </c>
      <c r="AN27" s="3">
        <v>0</v>
      </c>
      <c r="AO27" s="3">
        <v>422400</v>
      </c>
      <c r="AP27" s="3">
        <v>192000</v>
      </c>
    </row>
    <row r="28" spans="1:42" s="1" customFormat="1" x14ac:dyDescent="0.25">
      <c r="A28" s="2" t="s">
        <v>80</v>
      </c>
      <c r="B28" s="2" t="s">
        <v>81</v>
      </c>
      <c r="C28" s="2" t="s">
        <v>82</v>
      </c>
      <c r="D28" s="2" t="s">
        <v>83</v>
      </c>
      <c r="E28" s="2" t="s">
        <v>84</v>
      </c>
      <c r="F28" s="2" t="s">
        <v>85</v>
      </c>
      <c r="G28" s="2" t="s">
        <v>121</v>
      </c>
      <c r="H28" s="2" t="s">
        <v>122</v>
      </c>
      <c r="I28" s="2" t="s">
        <v>123</v>
      </c>
      <c r="J28" s="2" t="s">
        <v>128</v>
      </c>
      <c r="K28" s="2" t="s">
        <v>110</v>
      </c>
      <c r="L28" s="2" t="s">
        <v>129</v>
      </c>
      <c r="O28" s="2" t="s">
        <v>89</v>
      </c>
      <c r="R28" s="2" t="s">
        <v>89</v>
      </c>
      <c r="S28" s="2" t="s">
        <v>90</v>
      </c>
      <c r="T28" s="2" t="s">
        <v>91</v>
      </c>
      <c r="U28" s="2" t="s">
        <v>92</v>
      </c>
      <c r="V28" s="2" t="s">
        <v>93</v>
      </c>
      <c r="AE28" s="3">
        <v>0</v>
      </c>
      <c r="AF28" s="3">
        <v>0</v>
      </c>
      <c r="AG28" s="3">
        <v>1351680</v>
      </c>
      <c r="AH28" s="3">
        <v>1148928</v>
      </c>
      <c r="AI28" s="3">
        <v>1351680</v>
      </c>
      <c r="AJ28" s="3">
        <v>1148928</v>
      </c>
      <c r="AK28" s="3">
        <v>0</v>
      </c>
      <c r="AL28" s="3">
        <v>640000</v>
      </c>
      <c r="AM28" s="3">
        <v>1689600</v>
      </c>
      <c r="AN28" s="3">
        <v>0</v>
      </c>
      <c r="AO28" s="3">
        <v>1689600</v>
      </c>
      <c r="AP28" s="3">
        <v>768000</v>
      </c>
    </row>
    <row r="29" spans="1:42" s="1" customFormat="1" x14ac:dyDescent="0.25">
      <c r="A29" s="2" t="s">
        <v>80</v>
      </c>
      <c r="B29" s="2" t="s">
        <v>81</v>
      </c>
      <c r="C29" s="2" t="s">
        <v>82</v>
      </c>
      <c r="D29" s="2" t="s">
        <v>83</v>
      </c>
      <c r="E29" s="2" t="s">
        <v>84</v>
      </c>
      <c r="F29" s="2" t="s">
        <v>85</v>
      </c>
      <c r="G29" s="2" t="s">
        <v>121</v>
      </c>
      <c r="H29" s="2" t="s">
        <v>122</v>
      </c>
      <c r="I29" s="2" t="s">
        <v>123</v>
      </c>
      <c r="J29" s="2" t="s">
        <v>128</v>
      </c>
      <c r="K29" s="2" t="s">
        <v>110</v>
      </c>
      <c r="L29" s="2" t="s">
        <v>129</v>
      </c>
      <c r="O29" s="2" t="s">
        <v>89</v>
      </c>
      <c r="R29" s="2" t="s">
        <v>89</v>
      </c>
      <c r="S29" s="2" t="s">
        <v>90</v>
      </c>
      <c r="T29" s="2" t="s">
        <v>91</v>
      </c>
      <c r="U29" s="2" t="s">
        <v>100</v>
      </c>
      <c r="V29" s="2" t="s">
        <v>101</v>
      </c>
      <c r="AE29" s="3">
        <v>0</v>
      </c>
      <c r="AF29" s="3">
        <v>0</v>
      </c>
      <c r="AG29" s="3">
        <v>7772160</v>
      </c>
      <c r="AH29" s="3">
        <v>6606336</v>
      </c>
      <c r="AI29" s="3">
        <v>7772160</v>
      </c>
      <c r="AJ29" s="3">
        <v>6606336</v>
      </c>
      <c r="AK29" s="3">
        <v>0</v>
      </c>
      <c r="AL29" s="3">
        <v>3680000</v>
      </c>
      <c r="AM29" s="3">
        <v>9715200</v>
      </c>
      <c r="AN29" s="3">
        <v>0</v>
      </c>
      <c r="AO29" s="3">
        <v>9715200</v>
      </c>
      <c r="AP29" s="3">
        <v>4416000</v>
      </c>
    </row>
    <row r="30" spans="1:42" s="1" customFormat="1" x14ac:dyDescent="0.25">
      <c r="A30" s="2" t="s">
        <v>80</v>
      </c>
      <c r="B30" s="2" t="s">
        <v>81</v>
      </c>
      <c r="C30" s="2" t="s">
        <v>82</v>
      </c>
      <c r="D30" s="2" t="s">
        <v>83</v>
      </c>
      <c r="E30" s="2" t="s">
        <v>84</v>
      </c>
      <c r="F30" s="2" t="s">
        <v>85</v>
      </c>
      <c r="G30" s="2" t="s">
        <v>121</v>
      </c>
      <c r="H30" s="2" t="s">
        <v>122</v>
      </c>
      <c r="I30" s="2" t="s">
        <v>123</v>
      </c>
      <c r="J30" s="2" t="s">
        <v>128</v>
      </c>
      <c r="K30" s="2" t="s">
        <v>110</v>
      </c>
      <c r="L30" s="2" t="s">
        <v>129</v>
      </c>
      <c r="O30" s="2" t="s">
        <v>89</v>
      </c>
      <c r="R30" s="2" t="s">
        <v>89</v>
      </c>
      <c r="S30" s="2" t="s">
        <v>90</v>
      </c>
      <c r="T30" s="2" t="s">
        <v>91</v>
      </c>
      <c r="U30" s="2" t="s">
        <v>102</v>
      </c>
      <c r="V30" s="2" t="s">
        <v>103</v>
      </c>
      <c r="AE30" s="3">
        <v>0</v>
      </c>
      <c r="AF30" s="3">
        <v>0</v>
      </c>
      <c r="AG30" s="3">
        <v>337920</v>
      </c>
      <c r="AH30" s="3">
        <v>287232</v>
      </c>
      <c r="AI30" s="3">
        <v>337920</v>
      </c>
      <c r="AJ30" s="3">
        <v>287232</v>
      </c>
      <c r="AK30" s="3">
        <v>0</v>
      </c>
      <c r="AL30" s="3">
        <v>160000</v>
      </c>
      <c r="AM30" s="3">
        <v>422400</v>
      </c>
      <c r="AN30" s="3">
        <v>0</v>
      </c>
      <c r="AO30" s="3">
        <v>422400</v>
      </c>
      <c r="AP30" s="3">
        <v>192000</v>
      </c>
    </row>
    <row r="31" spans="1:42" s="1" customFormat="1" x14ac:dyDescent="0.25">
      <c r="A31" s="2" t="s">
        <v>80</v>
      </c>
      <c r="B31" s="2" t="s">
        <v>81</v>
      </c>
      <c r="C31" s="2" t="s">
        <v>82</v>
      </c>
      <c r="D31" s="2" t="s">
        <v>83</v>
      </c>
      <c r="E31" s="2" t="s">
        <v>84</v>
      </c>
      <c r="F31" s="2" t="s">
        <v>85</v>
      </c>
      <c r="G31" s="2" t="s">
        <v>121</v>
      </c>
      <c r="H31" s="2" t="s">
        <v>122</v>
      </c>
      <c r="I31" s="2" t="s">
        <v>123</v>
      </c>
      <c r="J31" s="2" t="s">
        <v>130</v>
      </c>
      <c r="K31" s="2" t="s">
        <v>113</v>
      </c>
      <c r="L31" s="2" t="s">
        <v>131</v>
      </c>
      <c r="O31" s="2" t="s">
        <v>89</v>
      </c>
      <c r="R31" s="2" t="s">
        <v>89</v>
      </c>
      <c r="S31" s="2" t="s">
        <v>90</v>
      </c>
      <c r="T31" s="2" t="s">
        <v>91</v>
      </c>
      <c r="U31" s="2" t="s">
        <v>92</v>
      </c>
      <c r="V31" s="2" t="s">
        <v>93</v>
      </c>
      <c r="AE31" s="3">
        <v>0</v>
      </c>
      <c r="AF31" s="3">
        <v>0</v>
      </c>
      <c r="AG31" s="3">
        <v>2703360</v>
      </c>
      <c r="AH31" s="3">
        <v>2297856</v>
      </c>
      <c r="AI31" s="3">
        <v>2703360</v>
      </c>
      <c r="AJ31" s="3">
        <v>2297856</v>
      </c>
      <c r="AK31" s="3">
        <v>0</v>
      </c>
      <c r="AL31" s="3">
        <v>1280000</v>
      </c>
      <c r="AM31" s="3">
        <v>3379200</v>
      </c>
      <c r="AN31" s="3">
        <v>0</v>
      </c>
      <c r="AO31" s="3">
        <v>3379200</v>
      </c>
      <c r="AP31" s="3">
        <v>1536000</v>
      </c>
    </row>
    <row r="32" spans="1:42" s="1" customFormat="1" x14ac:dyDescent="0.25">
      <c r="A32" s="2" t="s">
        <v>80</v>
      </c>
      <c r="B32" s="2" t="s">
        <v>81</v>
      </c>
      <c r="C32" s="2" t="s">
        <v>82</v>
      </c>
      <c r="D32" s="2" t="s">
        <v>83</v>
      </c>
      <c r="E32" s="2" t="s">
        <v>84</v>
      </c>
      <c r="F32" s="2" t="s">
        <v>85</v>
      </c>
      <c r="G32" s="2" t="s">
        <v>121</v>
      </c>
      <c r="H32" s="2" t="s">
        <v>122</v>
      </c>
      <c r="I32" s="2" t="s">
        <v>123</v>
      </c>
      <c r="J32" s="2" t="s">
        <v>130</v>
      </c>
      <c r="K32" s="2" t="s">
        <v>113</v>
      </c>
      <c r="L32" s="2" t="s">
        <v>131</v>
      </c>
      <c r="O32" s="2" t="s">
        <v>89</v>
      </c>
      <c r="R32" s="2" t="s">
        <v>89</v>
      </c>
      <c r="S32" s="2" t="s">
        <v>90</v>
      </c>
      <c r="T32" s="2" t="s">
        <v>91</v>
      </c>
      <c r="U32" s="2" t="s">
        <v>100</v>
      </c>
      <c r="V32" s="2" t="s">
        <v>101</v>
      </c>
      <c r="AE32" s="3">
        <v>0</v>
      </c>
      <c r="AF32" s="3">
        <v>0</v>
      </c>
      <c r="AG32" s="3">
        <v>15544320</v>
      </c>
      <c r="AH32" s="3">
        <v>13212672</v>
      </c>
      <c r="AI32" s="3">
        <v>15544320</v>
      </c>
      <c r="AJ32" s="3">
        <v>13212672</v>
      </c>
      <c r="AK32" s="3">
        <v>0</v>
      </c>
      <c r="AL32" s="3">
        <v>7360000</v>
      </c>
      <c r="AM32" s="3">
        <v>19430400</v>
      </c>
      <c r="AN32" s="3">
        <v>0</v>
      </c>
      <c r="AO32" s="3">
        <v>19430400</v>
      </c>
      <c r="AP32" s="3">
        <v>8832000</v>
      </c>
    </row>
    <row r="33" spans="1:42" s="1" customFormat="1" x14ac:dyDescent="0.25">
      <c r="A33" s="2" t="s">
        <v>80</v>
      </c>
      <c r="B33" s="2" t="s">
        <v>81</v>
      </c>
      <c r="C33" s="2" t="s">
        <v>82</v>
      </c>
      <c r="D33" s="2" t="s">
        <v>83</v>
      </c>
      <c r="E33" s="2" t="s">
        <v>84</v>
      </c>
      <c r="F33" s="2" t="s">
        <v>85</v>
      </c>
      <c r="G33" s="2" t="s">
        <v>121</v>
      </c>
      <c r="H33" s="2" t="s">
        <v>122</v>
      </c>
      <c r="I33" s="2" t="s">
        <v>123</v>
      </c>
      <c r="J33" s="2" t="s">
        <v>130</v>
      </c>
      <c r="K33" s="2" t="s">
        <v>113</v>
      </c>
      <c r="L33" s="2" t="s">
        <v>131</v>
      </c>
      <c r="O33" s="2" t="s">
        <v>89</v>
      </c>
      <c r="R33" s="2" t="s">
        <v>89</v>
      </c>
      <c r="S33" s="2" t="s">
        <v>90</v>
      </c>
      <c r="T33" s="2" t="s">
        <v>91</v>
      </c>
      <c r="U33" s="2" t="s">
        <v>102</v>
      </c>
      <c r="V33" s="2" t="s">
        <v>103</v>
      </c>
      <c r="AE33" s="3">
        <v>0</v>
      </c>
      <c r="AF33" s="3">
        <v>0</v>
      </c>
      <c r="AG33" s="3">
        <v>675840</v>
      </c>
      <c r="AH33" s="3">
        <v>574464</v>
      </c>
      <c r="AI33" s="3">
        <v>675840</v>
      </c>
      <c r="AJ33" s="3">
        <v>574464</v>
      </c>
      <c r="AK33" s="3">
        <v>0</v>
      </c>
      <c r="AL33" s="3">
        <v>320000</v>
      </c>
      <c r="AM33" s="3">
        <v>844800</v>
      </c>
      <c r="AN33" s="3">
        <v>0</v>
      </c>
      <c r="AO33" s="3">
        <v>844800</v>
      </c>
      <c r="AP33" s="3">
        <v>384000</v>
      </c>
    </row>
    <row r="34" spans="1:42" s="1" customFormat="1" x14ac:dyDescent="0.25">
      <c r="A34" s="2" t="s">
        <v>80</v>
      </c>
      <c r="B34" s="2" t="s">
        <v>81</v>
      </c>
      <c r="C34" s="2" t="s">
        <v>82</v>
      </c>
      <c r="D34" s="2" t="s">
        <v>83</v>
      </c>
      <c r="E34" s="2" t="s">
        <v>84</v>
      </c>
      <c r="F34" s="2" t="s">
        <v>85</v>
      </c>
      <c r="G34" s="2" t="s">
        <v>132</v>
      </c>
      <c r="H34" s="2" t="s">
        <v>133</v>
      </c>
      <c r="I34" s="2" t="s">
        <v>134</v>
      </c>
      <c r="L34" s="2" t="s">
        <v>89</v>
      </c>
      <c r="O34" s="2" t="s">
        <v>89</v>
      </c>
      <c r="R34" s="2" t="s">
        <v>89</v>
      </c>
      <c r="S34" s="2" t="s">
        <v>90</v>
      </c>
      <c r="T34" s="2" t="s">
        <v>91</v>
      </c>
      <c r="U34" s="2" t="s">
        <v>102</v>
      </c>
      <c r="V34" s="2" t="s">
        <v>103</v>
      </c>
      <c r="AE34" s="3">
        <v>0</v>
      </c>
      <c r="AF34" s="3">
        <v>0</v>
      </c>
      <c r="AG34" s="3">
        <v>0</v>
      </c>
      <c r="AH34" s="3">
        <v>0</v>
      </c>
      <c r="AI34" s="3">
        <v>0</v>
      </c>
      <c r="AJ34" s="3">
        <v>0</v>
      </c>
      <c r="AK34" s="3">
        <v>0</v>
      </c>
      <c r="AL34" s="3">
        <v>400000</v>
      </c>
      <c r="AM34" s="3">
        <v>0</v>
      </c>
      <c r="AN34" s="3">
        <v>0</v>
      </c>
      <c r="AO34" s="3">
        <v>0</v>
      </c>
      <c r="AP34" s="3">
        <v>0</v>
      </c>
    </row>
    <row r="35" spans="1:42" s="1" customFormat="1" x14ac:dyDescent="0.25">
      <c r="A35" s="2" t="s">
        <v>80</v>
      </c>
      <c r="B35" s="2" t="s">
        <v>81</v>
      </c>
      <c r="C35" s="2" t="s">
        <v>82</v>
      </c>
      <c r="D35" s="2" t="s">
        <v>83</v>
      </c>
      <c r="E35" s="2" t="s">
        <v>84</v>
      </c>
      <c r="F35" s="2" t="s">
        <v>85</v>
      </c>
      <c r="G35" s="2" t="s">
        <v>132</v>
      </c>
      <c r="H35" s="2" t="s">
        <v>133</v>
      </c>
      <c r="I35" s="2" t="s">
        <v>134</v>
      </c>
      <c r="J35" s="2" t="s">
        <v>135</v>
      </c>
      <c r="K35" s="2" t="s">
        <v>110</v>
      </c>
      <c r="L35" s="2" t="s">
        <v>136</v>
      </c>
      <c r="O35" s="2" t="s">
        <v>89</v>
      </c>
      <c r="R35" s="2" t="s">
        <v>89</v>
      </c>
      <c r="S35" s="2" t="s">
        <v>90</v>
      </c>
      <c r="T35" s="2" t="s">
        <v>91</v>
      </c>
      <c r="U35" s="2" t="s">
        <v>92</v>
      </c>
      <c r="V35" s="2" t="s">
        <v>93</v>
      </c>
      <c r="AE35" s="3">
        <v>0</v>
      </c>
      <c r="AF35" s="3">
        <v>0</v>
      </c>
      <c r="AG35" s="3">
        <v>491520</v>
      </c>
      <c r="AH35" s="3">
        <v>417792</v>
      </c>
      <c r="AI35" s="3">
        <v>491520</v>
      </c>
      <c r="AJ35" s="3">
        <v>417792</v>
      </c>
      <c r="AK35" s="3">
        <v>0</v>
      </c>
      <c r="AL35" s="3">
        <v>512000</v>
      </c>
      <c r="AM35" s="3">
        <v>614400</v>
      </c>
      <c r="AN35" s="3">
        <v>0</v>
      </c>
      <c r="AO35" s="3">
        <v>614400</v>
      </c>
      <c r="AP35" s="3">
        <v>0</v>
      </c>
    </row>
    <row r="36" spans="1:42" s="1" customFormat="1" x14ac:dyDescent="0.25">
      <c r="A36" s="2" t="s">
        <v>80</v>
      </c>
      <c r="B36" s="2" t="s">
        <v>81</v>
      </c>
      <c r="C36" s="2" t="s">
        <v>82</v>
      </c>
      <c r="D36" s="2" t="s">
        <v>83</v>
      </c>
      <c r="E36" s="2" t="s">
        <v>84</v>
      </c>
      <c r="F36" s="2" t="s">
        <v>85</v>
      </c>
      <c r="G36" s="2" t="s">
        <v>132</v>
      </c>
      <c r="H36" s="2" t="s">
        <v>133</v>
      </c>
      <c r="I36" s="2" t="s">
        <v>134</v>
      </c>
      <c r="J36" s="2" t="s">
        <v>135</v>
      </c>
      <c r="K36" s="2" t="s">
        <v>110</v>
      </c>
      <c r="L36" s="2" t="s">
        <v>136</v>
      </c>
      <c r="O36" s="2" t="s">
        <v>89</v>
      </c>
      <c r="R36" s="2" t="s">
        <v>89</v>
      </c>
      <c r="S36" s="2" t="s">
        <v>90</v>
      </c>
      <c r="T36" s="2" t="s">
        <v>91</v>
      </c>
      <c r="U36" s="2" t="s">
        <v>100</v>
      </c>
      <c r="V36" s="2" t="s">
        <v>101</v>
      </c>
      <c r="AE36" s="3">
        <v>0</v>
      </c>
      <c r="AF36" s="3">
        <v>0</v>
      </c>
      <c r="AG36" s="3">
        <v>2088960</v>
      </c>
      <c r="AH36" s="3">
        <v>1775616</v>
      </c>
      <c r="AI36" s="3">
        <v>2088960</v>
      </c>
      <c r="AJ36" s="3">
        <v>1775616</v>
      </c>
      <c r="AK36" s="3">
        <v>0</v>
      </c>
      <c r="AL36" s="3">
        <v>0</v>
      </c>
      <c r="AM36" s="3">
        <v>2611200</v>
      </c>
      <c r="AN36" s="3">
        <v>0</v>
      </c>
      <c r="AO36" s="3">
        <v>2611200</v>
      </c>
      <c r="AP36" s="3">
        <v>0</v>
      </c>
    </row>
    <row r="37" spans="1:42" s="1" customFormat="1" x14ac:dyDescent="0.25">
      <c r="A37" s="2" t="s">
        <v>80</v>
      </c>
      <c r="B37" s="2" t="s">
        <v>81</v>
      </c>
      <c r="C37" s="2" t="s">
        <v>82</v>
      </c>
      <c r="D37" s="2" t="s">
        <v>83</v>
      </c>
      <c r="E37" s="2" t="s">
        <v>84</v>
      </c>
      <c r="F37" s="2" t="s">
        <v>85</v>
      </c>
      <c r="G37" s="2" t="s">
        <v>137</v>
      </c>
      <c r="H37" s="2" t="s">
        <v>138</v>
      </c>
      <c r="I37" s="2" t="s">
        <v>139</v>
      </c>
      <c r="J37" s="2" t="s">
        <v>140</v>
      </c>
      <c r="K37" s="2" t="s">
        <v>113</v>
      </c>
      <c r="L37" s="2" t="s">
        <v>141</v>
      </c>
      <c r="O37" s="2" t="s">
        <v>89</v>
      </c>
      <c r="R37" s="2" t="s">
        <v>89</v>
      </c>
      <c r="S37" s="2" t="s">
        <v>90</v>
      </c>
      <c r="T37" s="2" t="s">
        <v>91</v>
      </c>
      <c r="U37" s="2" t="s">
        <v>92</v>
      </c>
      <c r="V37" s="2" t="s">
        <v>93</v>
      </c>
      <c r="AE37" s="3">
        <v>0</v>
      </c>
      <c r="AF37" s="3">
        <v>0</v>
      </c>
      <c r="AG37" s="3">
        <v>983040</v>
      </c>
      <c r="AH37" s="3">
        <v>835584</v>
      </c>
      <c r="AI37" s="3">
        <v>983040</v>
      </c>
      <c r="AJ37" s="3">
        <v>835584</v>
      </c>
      <c r="AK37" s="3">
        <v>0</v>
      </c>
      <c r="AL37" s="3">
        <v>1024000</v>
      </c>
      <c r="AM37" s="3">
        <v>1228800</v>
      </c>
      <c r="AN37" s="3">
        <v>0</v>
      </c>
      <c r="AO37" s="3">
        <v>1228800</v>
      </c>
      <c r="AP37" s="3">
        <v>0</v>
      </c>
    </row>
    <row r="38" spans="1:42" s="1" customFormat="1" x14ac:dyDescent="0.25">
      <c r="A38" s="2" t="s">
        <v>80</v>
      </c>
      <c r="B38" s="2" t="s">
        <v>81</v>
      </c>
      <c r="C38" s="2" t="s">
        <v>82</v>
      </c>
      <c r="D38" s="2" t="s">
        <v>83</v>
      </c>
      <c r="E38" s="2" t="s">
        <v>84</v>
      </c>
      <c r="F38" s="2" t="s">
        <v>85</v>
      </c>
      <c r="G38" s="2" t="s">
        <v>137</v>
      </c>
      <c r="H38" s="2" t="s">
        <v>138</v>
      </c>
      <c r="I38" s="2" t="s">
        <v>139</v>
      </c>
      <c r="J38" s="2" t="s">
        <v>140</v>
      </c>
      <c r="K38" s="2" t="s">
        <v>113</v>
      </c>
      <c r="L38" s="2" t="s">
        <v>141</v>
      </c>
      <c r="O38" s="2" t="s">
        <v>89</v>
      </c>
      <c r="R38" s="2" t="s">
        <v>89</v>
      </c>
      <c r="S38" s="2" t="s">
        <v>90</v>
      </c>
      <c r="T38" s="2" t="s">
        <v>91</v>
      </c>
      <c r="U38" s="2" t="s">
        <v>100</v>
      </c>
      <c r="V38" s="2" t="s">
        <v>101</v>
      </c>
      <c r="AE38" s="3">
        <v>0</v>
      </c>
      <c r="AF38" s="3">
        <v>0</v>
      </c>
      <c r="AG38" s="3">
        <v>4177920</v>
      </c>
      <c r="AH38" s="3">
        <v>3551232</v>
      </c>
      <c r="AI38" s="3">
        <v>4177920</v>
      </c>
      <c r="AJ38" s="3">
        <v>3551232</v>
      </c>
      <c r="AK38" s="3">
        <v>0</v>
      </c>
      <c r="AL38" s="3">
        <v>0</v>
      </c>
      <c r="AM38" s="3">
        <v>5222400</v>
      </c>
      <c r="AN38" s="3">
        <v>0</v>
      </c>
      <c r="AO38" s="3">
        <v>5222400</v>
      </c>
      <c r="AP38" s="3">
        <v>0</v>
      </c>
    </row>
    <row r="39" spans="1:42" s="1" customFormat="1" x14ac:dyDescent="0.25">
      <c r="A39" s="2" t="s">
        <v>80</v>
      </c>
      <c r="B39" s="2" t="s">
        <v>81</v>
      </c>
      <c r="C39" s="2" t="s">
        <v>82</v>
      </c>
      <c r="D39" s="2" t="s">
        <v>83</v>
      </c>
      <c r="E39" s="2" t="s">
        <v>84</v>
      </c>
      <c r="F39" s="2" t="s">
        <v>85</v>
      </c>
      <c r="G39" s="2" t="s">
        <v>142</v>
      </c>
      <c r="H39" s="2" t="s">
        <v>143</v>
      </c>
      <c r="I39" s="2" t="s">
        <v>144</v>
      </c>
      <c r="J39" s="2" t="s">
        <v>145</v>
      </c>
      <c r="K39" s="2" t="s">
        <v>116</v>
      </c>
      <c r="L39" s="2" t="s">
        <v>146</v>
      </c>
      <c r="O39" s="2" t="s">
        <v>89</v>
      </c>
      <c r="R39" s="2" t="s">
        <v>89</v>
      </c>
      <c r="S39" s="2" t="s">
        <v>90</v>
      </c>
      <c r="T39" s="2" t="s">
        <v>91</v>
      </c>
      <c r="U39" s="2" t="s">
        <v>92</v>
      </c>
      <c r="V39" s="2" t="s">
        <v>93</v>
      </c>
      <c r="AE39" s="3">
        <v>0</v>
      </c>
      <c r="AF39" s="3">
        <v>0</v>
      </c>
      <c r="AG39" s="3">
        <v>491520</v>
      </c>
      <c r="AH39" s="3">
        <v>417792</v>
      </c>
      <c r="AI39" s="3">
        <v>491520</v>
      </c>
      <c r="AJ39" s="3">
        <v>417792</v>
      </c>
      <c r="AK39" s="3">
        <v>0</v>
      </c>
      <c r="AL39" s="3">
        <v>480000</v>
      </c>
      <c r="AM39" s="3">
        <v>614400</v>
      </c>
      <c r="AN39" s="3">
        <v>0</v>
      </c>
      <c r="AO39" s="3">
        <v>614400</v>
      </c>
      <c r="AP39" s="3">
        <v>0</v>
      </c>
    </row>
    <row r="40" spans="1:42" s="1" customFormat="1" x14ac:dyDescent="0.25">
      <c r="A40" s="2" t="s">
        <v>80</v>
      </c>
      <c r="B40" s="2" t="s">
        <v>81</v>
      </c>
      <c r="C40" s="2" t="s">
        <v>82</v>
      </c>
      <c r="D40" s="2" t="s">
        <v>83</v>
      </c>
      <c r="E40" s="2" t="s">
        <v>84</v>
      </c>
      <c r="F40" s="2" t="s">
        <v>85</v>
      </c>
      <c r="G40" s="2" t="s">
        <v>142</v>
      </c>
      <c r="H40" s="2" t="s">
        <v>143</v>
      </c>
      <c r="I40" s="2" t="s">
        <v>144</v>
      </c>
      <c r="J40" s="2" t="s">
        <v>145</v>
      </c>
      <c r="K40" s="2" t="s">
        <v>116</v>
      </c>
      <c r="L40" s="2" t="s">
        <v>146</v>
      </c>
      <c r="O40" s="2" t="s">
        <v>89</v>
      </c>
      <c r="R40" s="2" t="s">
        <v>89</v>
      </c>
      <c r="S40" s="2" t="s">
        <v>90</v>
      </c>
      <c r="T40" s="2" t="s">
        <v>91</v>
      </c>
      <c r="U40" s="2" t="s">
        <v>100</v>
      </c>
      <c r="V40" s="2" t="s">
        <v>101</v>
      </c>
      <c r="AE40" s="3">
        <v>0</v>
      </c>
      <c r="AF40" s="3">
        <v>0</v>
      </c>
      <c r="AG40" s="3">
        <v>2088960</v>
      </c>
      <c r="AH40" s="3">
        <v>1775616</v>
      </c>
      <c r="AI40" s="3">
        <v>2088960</v>
      </c>
      <c r="AJ40" s="3">
        <v>1775616</v>
      </c>
      <c r="AK40" s="3">
        <v>0</v>
      </c>
      <c r="AL40" s="3">
        <v>0</v>
      </c>
      <c r="AM40" s="3">
        <v>2611200</v>
      </c>
      <c r="AN40" s="3">
        <v>0</v>
      </c>
      <c r="AO40" s="3">
        <v>2611200</v>
      </c>
      <c r="AP40" s="3">
        <v>0</v>
      </c>
    </row>
    <row r="41" spans="1:42" s="1" customFormat="1" x14ac:dyDescent="0.25">
      <c r="A41" s="2" t="s">
        <v>80</v>
      </c>
      <c r="B41" s="2" t="s">
        <v>81</v>
      </c>
      <c r="C41" s="2" t="s">
        <v>82</v>
      </c>
      <c r="D41" s="2" t="s">
        <v>83</v>
      </c>
      <c r="E41" s="2" t="s">
        <v>84</v>
      </c>
      <c r="F41" s="2" t="s">
        <v>85</v>
      </c>
      <c r="G41" s="2" t="s">
        <v>147</v>
      </c>
      <c r="H41" s="2" t="s">
        <v>148</v>
      </c>
      <c r="I41" s="2" t="s">
        <v>149</v>
      </c>
      <c r="J41" s="2" t="s">
        <v>150</v>
      </c>
      <c r="K41" s="2" t="s">
        <v>116</v>
      </c>
      <c r="L41" s="2" t="s">
        <v>151</v>
      </c>
      <c r="O41" s="2" t="s">
        <v>89</v>
      </c>
      <c r="R41" s="2" t="s">
        <v>89</v>
      </c>
      <c r="S41" s="2" t="s">
        <v>90</v>
      </c>
      <c r="T41" s="2" t="s">
        <v>91</v>
      </c>
      <c r="U41" s="2" t="s">
        <v>92</v>
      </c>
      <c r="V41" s="2" t="s">
        <v>93</v>
      </c>
      <c r="AE41" s="3">
        <v>0</v>
      </c>
      <c r="AF41" s="3">
        <v>0</v>
      </c>
      <c r="AG41" s="3">
        <v>491520</v>
      </c>
      <c r="AH41" s="3">
        <v>417792</v>
      </c>
      <c r="AI41" s="3">
        <v>491520</v>
      </c>
      <c r="AJ41" s="3">
        <v>417792</v>
      </c>
      <c r="AK41" s="3">
        <v>0</v>
      </c>
      <c r="AL41" s="3">
        <v>375000</v>
      </c>
      <c r="AM41" s="3">
        <v>614400</v>
      </c>
      <c r="AN41" s="3">
        <v>0</v>
      </c>
      <c r="AO41" s="3">
        <v>614400</v>
      </c>
      <c r="AP41" s="3">
        <v>0</v>
      </c>
    </row>
    <row r="42" spans="1:42" s="1" customFormat="1" x14ac:dyDescent="0.25">
      <c r="A42" s="2" t="s">
        <v>80</v>
      </c>
      <c r="B42" s="2" t="s">
        <v>81</v>
      </c>
      <c r="C42" s="2" t="s">
        <v>82</v>
      </c>
      <c r="D42" s="2" t="s">
        <v>83</v>
      </c>
      <c r="E42" s="2" t="s">
        <v>84</v>
      </c>
      <c r="F42" s="2" t="s">
        <v>85</v>
      </c>
      <c r="G42" s="2" t="s">
        <v>147</v>
      </c>
      <c r="H42" s="2" t="s">
        <v>148</v>
      </c>
      <c r="I42" s="2" t="s">
        <v>149</v>
      </c>
      <c r="J42" s="2" t="s">
        <v>150</v>
      </c>
      <c r="K42" s="2" t="s">
        <v>116</v>
      </c>
      <c r="L42" s="2" t="s">
        <v>151</v>
      </c>
      <c r="O42" s="2" t="s">
        <v>89</v>
      </c>
      <c r="R42" s="2" t="s">
        <v>89</v>
      </c>
      <c r="S42" s="2" t="s">
        <v>90</v>
      </c>
      <c r="T42" s="2" t="s">
        <v>91</v>
      </c>
      <c r="U42" s="2" t="s">
        <v>100</v>
      </c>
      <c r="V42" s="2" t="s">
        <v>101</v>
      </c>
      <c r="AE42" s="3">
        <v>0</v>
      </c>
      <c r="AF42" s="3">
        <v>0</v>
      </c>
      <c r="AG42" s="3">
        <v>2088960</v>
      </c>
      <c r="AH42" s="3">
        <v>1775616</v>
      </c>
      <c r="AI42" s="3">
        <v>2088960</v>
      </c>
      <c r="AJ42" s="3">
        <v>1775616</v>
      </c>
      <c r="AK42" s="3">
        <v>0</v>
      </c>
      <c r="AL42" s="3">
        <v>0</v>
      </c>
      <c r="AM42" s="3">
        <v>2611200</v>
      </c>
      <c r="AN42" s="3">
        <v>0</v>
      </c>
      <c r="AO42" s="3">
        <v>2611200</v>
      </c>
      <c r="AP42" s="3"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Dépenses par destination</vt:lpstr>
      <vt:lpstr>Donnees</vt:lpstr>
      <vt:lpstr>'Dépenses par destination'!Zone_d_impression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nid</dc:creator>
  <cp:keywords>SXSSF</cp:keywords>
  <cp:lastModifiedBy>pascal robert</cp:lastModifiedBy>
  <dcterms:created xsi:type="dcterms:W3CDTF">2014-02-24T13:13:00Z</dcterms:created>
  <dcterms:modified xsi:type="dcterms:W3CDTF">2015-11-09T17:04:15Z</dcterms:modified>
</cp:coreProperties>
</file>