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hugon\Downloads\"/>
    </mc:Choice>
  </mc:AlternateContent>
  <xr:revisionPtr revIDLastSave="0" documentId="13_ncr:1_{28C85693-F2A2-45DD-B1A2-F55527F1F2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M55H" sheetId="3" r:id="rId1"/>
    <sheet name="Donnees" sheetId="2" r:id="rId2"/>
    <sheet name="labels" sheetId="4" state="hidden" r:id="rId3"/>
  </sheets>
  <calcPr calcId="191029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" l="1"/>
  <c r="N4" i="3"/>
  <c r="M4" i="3"/>
  <c r="L4" i="3"/>
  <c r="K4" i="3"/>
  <c r="J4" i="3"/>
  <c r="I4" i="3"/>
  <c r="H4" i="3"/>
  <c r="G4" i="3"/>
  <c r="F4" i="3"/>
  <c r="E4" i="3"/>
  <c r="C4" i="3"/>
  <c r="F1" i="2" l="1"/>
  <c r="AC1" i="3" s="1"/>
  <c r="D1" i="2"/>
  <c r="B1" i="2"/>
  <c r="B2" i="2"/>
  <c r="AC4" i="3" l="1"/>
  <c r="AA4" i="3"/>
  <c r="Y4" i="3"/>
  <c r="X4" i="3"/>
  <c r="W4" i="3"/>
  <c r="V4" i="3"/>
  <c r="S4" i="3"/>
  <c r="AB4" i="3"/>
  <c r="B2" i="3"/>
  <c r="R4" i="3"/>
  <c r="T4" i="3"/>
  <c r="Q4" i="3"/>
  <c r="U4" i="3"/>
  <c r="P4" i="3"/>
  <c r="Z4" i="3"/>
  <c r="O21" i="2"/>
  <c r="L21" i="2"/>
  <c r="I21" i="2"/>
  <c r="F21" i="2"/>
  <c r="C21" i="2"/>
  <c r="O20" i="2"/>
  <c r="L20" i="2"/>
  <c r="I20" i="2"/>
  <c r="F20" i="2"/>
  <c r="C20" i="2"/>
  <c r="O19" i="2"/>
  <c r="L19" i="2"/>
  <c r="I19" i="2"/>
  <c r="F19" i="2"/>
  <c r="C19" i="2"/>
  <c r="O18" i="2"/>
  <c r="L18" i="2"/>
  <c r="I18" i="2"/>
  <c r="F18" i="2"/>
  <c r="C18" i="2"/>
  <c r="O17" i="2"/>
  <c r="L17" i="2"/>
  <c r="I17" i="2"/>
  <c r="F17" i="2"/>
  <c r="C17" i="2"/>
  <c r="O16" i="2"/>
  <c r="L16" i="2"/>
  <c r="I16" i="2"/>
  <c r="F16" i="2"/>
  <c r="C16" i="2"/>
  <c r="O15" i="2"/>
  <c r="L15" i="2"/>
  <c r="I15" i="2"/>
  <c r="F15" i="2"/>
  <c r="C15" i="2"/>
  <c r="O14" i="2"/>
  <c r="L14" i="2"/>
  <c r="I14" i="2"/>
  <c r="F14" i="2"/>
  <c r="C14" i="2"/>
  <c r="O13" i="2"/>
  <c r="L13" i="2"/>
  <c r="I13" i="2"/>
  <c r="F13" i="2"/>
  <c r="C13" i="2"/>
  <c r="O12" i="2"/>
  <c r="L12" i="2"/>
  <c r="I12" i="2"/>
  <c r="F12" i="2"/>
  <c r="C12" i="2"/>
  <c r="O11" i="2"/>
  <c r="L11" i="2"/>
  <c r="I11" i="2"/>
  <c r="F11" i="2"/>
  <c r="C11" i="2"/>
  <c r="O10" i="2"/>
  <c r="L10" i="2"/>
  <c r="I10" i="2"/>
  <c r="F10" i="2"/>
  <c r="C10" i="2"/>
  <c r="O9" i="2"/>
  <c r="L9" i="2"/>
  <c r="I9" i="2"/>
  <c r="F9" i="2"/>
  <c r="C9" i="2"/>
  <c r="O8" i="2"/>
  <c r="L8" i="2"/>
  <c r="I8" i="2"/>
  <c r="F8" i="2"/>
  <c r="C8" i="2"/>
  <c r="O7" i="2"/>
  <c r="L7" i="2"/>
  <c r="I7" i="2"/>
  <c r="F7" i="2"/>
  <c r="C7" i="2"/>
  <c r="O6" i="2"/>
  <c r="L6" i="2"/>
  <c r="I6" i="2"/>
  <c r="F6" i="2"/>
  <c r="C6" i="2"/>
  <c r="O5" i="2"/>
  <c r="L5" i="2"/>
  <c r="I5" i="2"/>
  <c r="F5" i="2"/>
  <c r="C5" i="2"/>
  <c r="O4" i="2"/>
  <c r="L4" i="2"/>
  <c r="I4" i="2"/>
  <c r="F4" i="2"/>
  <c r="C4" i="2"/>
</calcChain>
</file>

<file path=xl/sharedStrings.xml><?xml version="1.0" encoding="utf-8"?>
<sst xmlns="http://schemas.openxmlformats.org/spreadsheetml/2006/main" count="645" uniqueCount="177">
  <si>
    <t>Totalisation 1</t>
  </si>
  <si>
    <t>Libellé totalisation 1</t>
  </si>
  <si>
    <t>Libellé totalisation 2</t>
  </si>
  <si>
    <t>Totalisation 3</t>
  </si>
  <si>
    <t>Libellé totalisation 3</t>
  </si>
  <si>
    <t>Totalisation 4</t>
  </si>
  <si>
    <t>Libellé totalisation 4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</si>
  <si>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</si>
  <si>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</si>
  <si>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</si>
  <si>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</si>
  <si>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</si>
  <si>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</si>
  <si>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</si>
  <si>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</si>
  <si>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et libellé 3</t>
  </si>
  <si>
    <t>Totalisation et libellé 4</t>
  </si>
  <si>
    <t>Totalisation 2</t>
  </si>
  <si>
    <t>Date d'arrêté</t>
  </si>
  <si>
    <t>Totalisation 5</t>
  </si>
  <si>
    <t>Libellé totalisation 5</t>
  </si>
  <si>
    <t>Totalisation et libellé 5</t>
  </si>
  <si>
    <t>Immobilisation</t>
  </si>
  <si>
    <t>Sous-numéro</t>
  </si>
  <si>
    <t>Acquisition</t>
  </si>
  <si>
    <t>Mise en service</t>
  </si>
  <si>
    <t>Origine</t>
  </si>
  <si>
    <t>Type</t>
  </si>
  <si>
    <t>Objectif</t>
  </si>
  <si>
    <t>Plan</t>
  </si>
  <si>
    <t>Base d'amortissement</t>
  </si>
  <si>
    <t>Diminition par transfert au</t>
  </si>
  <si>
    <t>Date de mise en service</t>
  </si>
  <si>
    <t>Date d'arreté :</t>
  </si>
  <si>
    <t>Amortissement début d'exercice</t>
  </si>
  <si>
    <t>Augmentation dotation de l'exercice au</t>
  </si>
  <si>
    <t>Cumul amortissement au</t>
  </si>
  <si>
    <t>Mouvement net au</t>
  </si>
  <si>
    <t>Code traitement</t>
  </si>
  <si>
    <t>Valeur d'actif</t>
  </si>
  <si>
    <t>Reprise exceptionnel au</t>
  </si>
  <si>
    <t>Reprise mode dégressif au</t>
  </si>
  <si>
    <t>Reprise différentiel de durée au</t>
  </si>
  <si>
    <t>Dotation exceptionnel au</t>
  </si>
  <si>
    <t>Dotation mode dégressif au</t>
  </si>
  <si>
    <t>Dotation différentiel de durée au</t>
  </si>
  <si>
    <t>Date d'acquisition</t>
  </si>
  <si>
    <t>Étiquettes de lignes</t>
  </si>
  <si>
    <t>Total général</t>
  </si>
  <si>
    <t>Valeurs</t>
  </si>
  <si>
    <t>Somme de Base d'amortissement</t>
  </si>
  <si>
    <t>Somme de Amortissement début d'exercice</t>
  </si>
  <si>
    <t>Somme de Augmentation dotation de l'exercice au</t>
  </si>
  <si>
    <t>Somme de Diminition par transfert au</t>
  </si>
  <si>
    <t>Somme de Dotation différentiel de durée au</t>
  </si>
  <si>
    <t>Somme de Dotation mode dégressif au</t>
  </si>
  <si>
    <t>Somme de Dotation exceptionnel au</t>
  </si>
  <si>
    <t>Somme de Mouvement net au</t>
  </si>
  <si>
    <t>Somme de Cumul amortissement au</t>
  </si>
  <si>
    <t>Somme de Reprise différentiel de durée au</t>
  </si>
  <si>
    <t>Somme de Reprise mode dégressif au</t>
  </si>
  <si>
    <t>Somme de Reprise exceptionnel au</t>
  </si>
  <si>
    <t>Intitulé réduit</t>
  </si>
  <si>
    <t>Somme de Valeur d'actif</t>
  </si>
  <si>
    <t>Augmentation virement poste/poste au</t>
  </si>
  <si>
    <t>Diminution virement poste/poste au</t>
  </si>
  <si>
    <t>Diminution par cession au</t>
  </si>
  <si>
    <t>Augmentation par transfert au</t>
  </si>
  <si>
    <t>Somme de Diminution par cession au</t>
  </si>
  <si>
    <t>Somme de Augmentation virement poste/poste au</t>
  </si>
  <si>
    <t>Somme de Diminution virement poste/poste au</t>
  </si>
  <si>
    <t>Somme de Augmentation par transfert au</t>
  </si>
  <si>
    <t>ID1</t>
  </si>
  <si>
    <t>ID2</t>
  </si>
  <si>
    <t>ID3</t>
  </si>
  <si>
    <t>ID4</t>
  </si>
  <si>
    <t>ID5</t>
  </si>
  <si>
    <t>ID6</t>
  </si>
  <si>
    <t>ID7</t>
  </si>
  <si>
    <t>ID8</t>
  </si>
  <si>
    <t>ID9</t>
  </si>
  <si>
    <t>ID10</t>
  </si>
  <si>
    <t>ID11</t>
  </si>
  <si>
    <t>ID12</t>
  </si>
  <si>
    <t>ID13</t>
  </si>
  <si>
    <t>ID14</t>
  </si>
  <si>
    <t>ID15</t>
  </si>
  <si>
    <t>ID16</t>
  </si>
  <si>
    <t>ID17</t>
  </si>
  <si>
    <t>ID18</t>
  </si>
  <si>
    <t>ID19</t>
  </si>
  <si>
    <t>ID20</t>
  </si>
  <si>
    <t>ID21</t>
  </si>
  <si>
    <t>ID22</t>
  </si>
  <si>
    <t>Etat récapitulatif 2055 au</t>
  </si>
  <si>
    <t>Edité au :</t>
  </si>
  <si>
    <t>Augmentation virement poste au</t>
  </si>
  <si>
    <t>Diminution virement poste au</t>
  </si>
  <si>
    <t>Diminution par transfert au</t>
  </si>
  <si>
    <t>ID23</t>
  </si>
  <si>
    <t>ID24</t>
  </si>
  <si>
    <t>ID25</t>
  </si>
  <si>
    <t>ID26</t>
  </si>
  <si>
    <t>ID27</t>
  </si>
  <si>
    <t>ID28</t>
  </si>
  <si>
    <t>Dotation exceptionnelle au</t>
  </si>
  <si>
    <t>Compte débit</t>
  </si>
  <si>
    <t>Compte crédit</t>
  </si>
  <si>
    <t>Augmentation dotation exercice au</t>
  </si>
  <si>
    <t>Reprise exceptionnelle au</t>
  </si>
  <si>
    <t>IAC</t>
  </si>
  <si>
    <t>Ets IAC - Sté A</t>
  </si>
  <si>
    <t>218100</t>
  </si>
  <si>
    <t>Inst gen,agenc,amena</t>
  </si>
  <si>
    <t>MI000002</t>
  </si>
  <si>
    <t>27-06-2006</t>
  </si>
  <si>
    <t/>
  </si>
  <si>
    <t>A</t>
  </si>
  <si>
    <t>Metrologie capteurs</t>
  </si>
  <si>
    <t>CT</t>
  </si>
  <si>
    <t>DER10</t>
  </si>
  <si>
    <t>681100</t>
  </si>
  <si>
    <t>281110</t>
  </si>
  <si>
    <t>31-12-2020</t>
  </si>
  <si>
    <t>1128124</t>
  </si>
  <si>
    <t>FAH</t>
  </si>
  <si>
    <t>19-03-2024</t>
  </si>
  <si>
    <t>MI000003</t>
  </si>
  <si>
    <t>16-10-2011</t>
  </si>
  <si>
    <t>LEXMARK T630</t>
  </si>
  <si>
    <t>DER05</t>
  </si>
  <si>
    <t>MI000006</t>
  </si>
  <si>
    <t>04-04-2007</t>
  </si>
  <si>
    <t>01-06-2008</t>
  </si>
  <si>
    <t>PORTAIL METALLIQUE</t>
  </si>
  <si>
    <t>LIN10</t>
  </si>
  <si>
    <t>MI000007</t>
  </si>
  <si>
    <t>04-04-2012</t>
  </si>
  <si>
    <t>Licence distribution</t>
  </si>
  <si>
    <t>MI000009</t>
  </si>
  <si>
    <t>01-01-2016</t>
  </si>
  <si>
    <t>Travaux machine</t>
  </si>
  <si>
    <t>231800</t>
  </si>
  <si>
    <t>Autr immo corp cours</t>
  </si>
  <si>
    <t>10</t>
  </si>
  <si>
    <t>15-06-2016</t>
  </si>
  <si>
    <t>T</t>
  </si>
  <si>
    <t>EC</t>
  </si>
  <si>
    <t>Travaux d'isolation</t>
  </si>
  <si>
    <t>LIN5</t>
  </si>
  <si>
    <t>54955</t>
  </si>
  <si>
    <t>31-05-2012</t>
  </si>
  <si>
    <t>P</t>
  </si>
  <si>
    <t>LO</t>
  </si>
  <si>
    <t>Rachat contrat auto</t>
  </si>
  <si>
    <t>LIN05</t>
  </si>
  <si>
    <t>54956</t>
  </si>
  <si>
    <t>54959</t>
  </si>
  <si>
    <t>54967</t>
  </si>
  <si>
    <t>54969</t>
  </si>
  <si>
    <t>30-06-2012</t>
  </si>
  <si>
    <t>54977</t>
  </si>
  <si>
    <t>54985</t>
  </si>
  <si>
    <t>55419</t>
  </si>
  <si>
    <t>31-08-2012</t>
  </si>
  <si>
    <t>56198</t>
  </si>
  <si>
    <t>30-06-2013</t>
  </si>
  <si>
    <t>56256</t>
  </si>
  <si>
    <t>31-05-2014</t>
  </si>
  <si>
    <t>56257</t>
  </si>
  <si>
    <t>31-05-2015</t>
  </si>
  <si>
    <t>RF2</t>
  </si>
  <si>
    <t>18-04-2019</t>
  </si>
  <si>
    <t>Test devise</t>
  </si>
  <si>
    <t>IAC - Ets IAC - Sté A</t>
  </si>
  <si>
    <t>218100 - Inst gen,agenc,amena</t>
  </si>
  <si>
    <t>231800 - Autr immo corp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</si>
</sst>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;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center"/>
    </xf>
    <xf numFmtId="2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4" fontId="0" fillId="3" borderId="0" xfId="0" applyNumberFormat="1" applyFill="1"/>
    <xf numFmtId="164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1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7" xr9:uid="{00000000-0011-0000-FFFF-FFFF00000000}">
      <tableStyleElement type="wholeTable" dxfId="80"/>
      <tableStyleElement type="totalRow" dxfId="79"/>
      <tableStyleElement type="firstColumn" dxfId="78"/>
      <tableStyleElement type="blankRow" dxfId="77"/>
      <tableStyleElement type="firstRowSubheading" dxfId="76"/>
      <tableStyleElement type="secondRowSubheading" dxfId="75"/>
      <tableStyleElement type="thirdRowSubheading" dxfId="74"/>
    </tableStyle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Fabien Hugon" refreshedDate="45370.516289583335" createdVersion="5" refreshedVersion="8" minRefreshableVersion="3" recordCount="19" xr:uid="{00000000-000A-0000-FFFF-FFFF0E000000}">
  <cacheSource type="worksheet">
    <worksheetSource ref="A3:AR999992" sheet="Donnees"/>
  </cacheSource>
  <cacheFields count="44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IAC - Ets IAC - Sté A"/>
        <m/>
        <s v="  - 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4">
        <s v="218100 - Inst gen,agenc,amena"/>
        <s v="231800 - Autr immo corp cours"/>
        <m/>
        <s v=" - 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Immobilisation" numFmtId="0">
      <sharedItems containsBlank="1" count="20">
        <s v="MI000002"/>
        <s v="MI000003"/>
        <s v="MI000006"/>
        <s v="MI000007"/>
        <s v="MI000009"/>
        <s v="10"/>
        <s v="54955"/>
        <s v="54956"/>
        <s v="54959"/>
        <s v="54967"/>
        <s v="54969"/>
        <s v="54977"/>
        <s v="54985"/>
        <s v="55419"/>
        <s v="56198"/>
        <s v="56256"/>
        <s v="56257"/>
        <s v="RF2"/>
        <m/>
        <s v=" " u="1"/>
      </sharedItems>
    </cacheField>
    <cacheField name="Sous-numéro" numFmtId="164">
      <sharedItems containsString="0" containsBlank="1" containsNumber="1" containsInteger="1" minValue="0" maxValue="0" count="2">
        <n v="0"/>
        <m/>
      </sharedItems>
    </cacheField>
    <cacheField name="Acquisition" numFmtId="0">
      <sharedItems containsBlank="1" count="15">
        <s v="27-06-2006"/>
        <s v="16-10-2011"/>
        <s v="04-04-2007"/>
        <s v="04-04-2012"/>
        <s v="01-01-2016"/>
        <s v="15-06-2016"/>
        <s v="31-05-2012"/>
        <s v="30-06-2012"/>
        <s v="31-08-2012"/>
        <s v="30-06-2013"/>
        <s v="31-05-2014"/>
        <s v="31-05-2015"/>
        <s v="18-04-2019"/>
        <m/>
        <s v=" " u="1"/>
      </sharedItems>
    </cacheField>
    <cacheField name="Mise en service" numFmtId="0">
      <sharedItems containsBlank="1" count="8">
        <s v="27-06-2006"/>
        <s v="16-10-2011"/>
        <s v="01-06-2008"/>
        <s v="04-04-2012"/>
        <s v="01-01-2016"/>
        <s v=""/>
        <m/>
        <s v=" " u="1"/>
      </sharedItems>
    </cacheField>
    <cacheField name="Origine" numFmtId="0">
      <sharedItems containsBlank="1" count="5">
        <s v=""/>
        <s v="T"/>
        <s v="P"/>
        <m/>
        <s v=" " u="1"/>
      </sharedItems>
    </cacheField>
    <cacheField name="Code traitement" numFmtId="0">
      <sharedItems containsBlank="1" count="4">
        <s v=""/>
        <s v="LO"/>
        <m/>
        <s v=" " u="1"/>
      </sharedItems>
    </cacheField>
    <cacheField name="Type" numFmtId="0">
      <sharedItems containsBlank="1" count="4">
        <s v="A"/>
        <s v="EC"/>
        <m/>
        <s v=" " u="1"/>
      </sharedItems>
    </cacheField>
    <cacheField name="Intitulé réduit" numFmtId="0">
      <sharedItems containsBlank="1" count="11">
        <s v="Metrologie capteurs"/>
        <s v="LEXMARK T630"/>
        <s v="PORTAIL METALLIQUE"/>
        <s v="Licence distribution"/>
        <s v="Travaux machine"/>
        <s v="Travaux d'isolation"/>
        <s v="Rachat contrat auto"/>
        <s v=""/>
        <s v="Test devise"/>
        <m/>
        <s v=" " u="1"/>
      </sharedItems>
    </cacheField>
    <cacheField name="Valeur d'actif" numFmtId="0">
      <sharedItems containsString="0" containsBlank="1" containsNumber="1" minValue="51" maxValue="2000000"/>
    </cacheField>
    <cacheField name="Objectif" numFmtId="0">
      <sharedItems containsBlank="1" count="4">
        <s v="CT"/>
        <s v=""/>
        <m/>
        <s v=" " u="1"/>
      </sharedItems>
    </cacheField>
    <cacheField name="Plan" numFmtId="0">
      <sharedItems containsBlank="1" count="7">
        <s v="DER10"/>
        <s v="DER05"/>
        <s v="LIN10"/>
        <s v="LIN5"/>
        <s v="LIN05"/>
        <m/>
        <s v=" " u="1"/>
      </sharedItems>
    </cacheField>
    <cacheField name="Compte débit" numFmtId="0">
      <sharedItems containsBlank="1"/>
    </cacheField>
    <cacheField name="Compte crédit" numFmtId="0">
      <sharedItems containsBlank="1"/>
    </cacheField>
    <cacheField name="Base d'amortissement" numFmtId="0">
      <sharedItems containsString="0" containsBlank="1" containsNumber="1" minValue="51" maxValue="2000000"/>
    </cacheField>
    <cacheField name="Amortissement début d'exercice" numFmtId="0">
      <sharedItems containsString="0" containsBlank="1" containsNumber="1" minValue="0" maxValue="2000000"/>
    </cacheField>
    <cacheField name="Augmentation dotation de l'exercice au" numFmtId="0">
      <sharedItems containsString="0" containsBlank="1" containsNumber="1" containsInteger="1" minValue="0" maxValue="20000"/>
    </cacheField>
    <cacheField name="Diminution par cession au" numFmtId="0">
      <sharedItems containsString="0" containsBlank="1" containsNumber="1" containsInteger="1" minValue="0" maxValue="0"/>
    </cacheField>
    <cacheField name="Augmentation virement poste/poste au" numFmtId="0">
      <sharedItems containsString="0" containsBlank="1" containsNumber="1" containsInteger="1" minValue="0" maxValue="0"/>
    </cacheField>
    <cacheField name="Diminution virement poste/poste au" numFmtId="0">
      <sharedItems containsString="0" containsBlank="1" containsNumber="1" containsInteger="1" minValue="0" maxValue="0"/>
    </cacheField>
    <cacheField name="Augmentation par transfert au" numFmtId="0">
      <sharedItems containsString="0" containsBlank="1" containsNumber="1" containsInteger="1" minValue="0" maxValue="0"/>
    </cacheField>
    <cacheField name="Diminition par transfert au" numFmtId="0">
      <sharedItems containsString="0" containsBlank="1" containsNumber="1" containsInteger="1" minValue="0" maxValue="0"/>
    </cacheField>
    <cacheField name="Cumul amortissement au" numFmtId="0">
      <sharedItems containsString="0" containsBlank="1" containsNumber="1" minValue="0" maxValue="2000000"/>
    </cacheField>
    <cacheField name="Dotation différentiel de durée au" numFmtId="0">
      <sharedItems containsString="0" containsBlank="1" containsNumber="1" containsInteger="1" minValue="0" maxValue="0"/>
    </cacheField>
    <cacheField name="Dotation mode dégressif au" numFmtId="0">
      <sharedItems containsString="0" containsBlank="1" containsNumber="1" containsInteger="1" minValue="0" maxValue="0"/>
    </cacheField>
    <cacheField name="Dotation exceptionnel au" numFmtId="0">
      <sharedItems containsString="0" containsBlank="1" containsNumber="1" containsInteger="1" minValue="0" maxValue="0"/>
    </cacheField>
    <cacheField name="Reprise différentiel de durée au" numFmtId="0">
      <sharedItems containsString="0" containsBlank="1" containsNumber="1" containsInteger="1" minValue="0" maxValue="0"/>
    </cacheField>
    <cacheField name="Reprise mode dégressif au" numFmtId="0">
      <sharedItems containsString="0" containsBlank="1" containsNumber="1" minValue="-6268.75" maxValue="0"/>
    </cacheField>
    <cacheField name="Reprise exceptionnel au" numFmtId="0">
      <sharedItems containsString="0" containsBlank="1" containsNumber="1" containsInteger="1" minValue="0" maxValue="0"/>
    </cacheField>
    <cacheField name="Mouvement net au" numFmtId="0">
      <sharedItems containsString="0" containsBlank="1" containsNumber="1" minValue="-6268.75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IAC"/>
    <s v="Ets IAC - Sté A"/>
    <x v="0"/>
    <s v="218100"/>
    <s v="Inst gen,agenc,amena"/>
    <x v="0"/>
    <m/>
    <m/>
    <s v=" - "/>
    <m/>
    <m/>
    <s v=" - "/>
    <m/>
    <m/>
    <s v=" - "/>
    <x v="0"/>
    <x v="0"/>
    <x v="0"/>
    <x v="0"/>
    <x v="0"/>
    <x v="0"/>
    <x v="0"/>
    <x v="0"/>
    <n v="2000000"/>
    <x v="0"/>
    <x v="0"/>
    <s v="681100"/>
    <s v="281110"/>
    <n v="2000000"/>
    <n v="2000000"/>
    <n v="0"/>
    <n v="0"/>
    <n v="0"/>
    <n v="0"/>
    <n v="0"/>
    <n v="0"/>
    <n v="2000000"/>
    <n v="0"/>
    <n v="0"/>
    <n v="0"/>
    <n v="0"/>
    <n v="0"/>
    <n v="0"/>
    <n v="0"/>
  </r>
  <r>
    <s v="IAC"/>
    <s v="Ets IAC - Sté A"/>
    <x v="0"/>
    <s v="218100"/>
    <s v="Inst gen,agenc,amena"/>
    <x v="0"/>
    <m/>
    <m/>
    <s v=" - "/>
    <m/>
    <m/>
    <s v=" - "/>
    <m/>
    <m/>
    <s v=" - "/>
    <x v="1"/>
    <x v="0"/>
    <x v="1"/>
    <x v="1"/>
    <x v="0"/>
    <x v="0"/>
    <x v="0"/>
    <x v="1"/>
    <n v="820.39"/>
    <x v="0"/>
    <x v="1"/>
    <s v="681100"/>
    <s v="281110"/>
    <n v="820.39"/>
    <n v="820.39"/>
    <n v="0"/>
    <n v="0"/>
    <n v="0"/>
    <n v="0"/>
    <n v="0"/>
    <n v="0"/>
    <n v="820.39"/>
    <n v="0"/>
    <n v="0"/>
    <n v="0"/>
    <n v="0"/>
    <n v="0"/>
    <n v="0"/>
    <n v="0"/>
  </r>
  <r>
    <s v="IAC"/>
    <s v="Ets IAC - Sté A"/>
    <x v="0"/>
    <s v="218100"/>
    <s v="Inst gen,agenc,amena"/>
    <x v="0"/>
    <m/>
    <m/>
    <s v=" - "/>
    <m/>
    <m/>
    <s v=" - "/>
    <m/>
    <m/>
    <s v=" - "/>
    <x v="2"/>
    <x v="0"/>
    <x v="2"/>
    <x v="2"/>
    <x v="0"/>
    <x v="0"/>
    <x v="0"/>
    <x v="2"/>
    <n v="3975.98"/>
    <x v="0"/>
    <x v="2"/>
    <s v="681100"/>
    <s v="281110"/>
    <n v="3975.98"/>
    <n v="3975.98"/>
    <n v="0"/>
    <n v="0"/>
    <n v="0"/>
    <n v="0"/>
    <n v="0"/>
    <n v="0"/>
    <n v="3975.98"/>
    <n v="0"/>
    <n v="0"/>
    <n v="0"/>
    <n v="0"/>
    <n v="0"/>
    <n v="0"/>
    <n v="0"/>
  </r>
  <r>
    <s v="IAC"/>
    <s v="Ets IAC - Sté A"/>
    <x v="0"/>
    <s v="218100"/>
    <s v="Inst gen,agenc,amena"/>
    <x v="0"/>
    <m/>
    <m/>
    <s v=" - "/>
    <m/>
    <m/>
    <s v=" - "/>
    <m/>
    <m/>
    <s v=" - "/>
    <x v="3"/>
    <x v="0"/>
    <x v="3"/>
    <x v="3"/>
    <x v="0"/>
    <x v="0"/>
    <x v="0"/>
    <x v="3"/>
    <n v="2000"/>
    <x v="0"/>
    <x v="2"/>
    <s v="681100"/>
    <s v="281110"/>
    <n v="2000"/>
    <n v="1548.33"/>
    <n v="200"/>
    <n v="0"/>
    <n v="0"/>
    <n v="0"/>
    <n v="0"/>
    <n v="0"/>
    <n v="1748.33"/>
    <n v="0"/>
    <n v="0"/>
    <n v="0"/>
    <n v="0"/>
    <n v="0"/>
    <n v="0"/>
    <n v="0"/>
  </r>
  <r>
    <s v="IAC"/>
    <s v="Ets IAC - Sté A"/>
    <x v="0"/>
    <s v="218100"/>
    <s v="Inst gen,agenc,amena"/>
    <x v="0"/>
    <m/>
    <m/>
    <s v=" - "/>
    <m/>
    <m/>
    <s v=" - "/>
    <m/>
    <m/>
    <s v=" - "/>
    <x v="4"/>
    <x v="0"/>
    <x v="4"/>
    <x v="4"/>
    <x v="0"/>
    <x v="0"/>
    <x v="0"/>
    <x v="4"/>
    <n v="100000"/>
    <x v="0"/>
    <x v="1"/>
    <s v="681100"/>
    <s v="281110"/>
    <n v="100000"/>
    <n v="80000"/>
    <n v="20000"/>
    <n v="0"/>
    <n v="0"/>
    <n v="0"/>
    <n v="0"/>
    <n v="0"/>
    <n v="100000"/>
    <n v="0"/>
    <n v="0"/>
    <n v="0"/>
    <n v="0"/>
    <n v="-6268.75"/>
    <n v="0"/>
    <n v="-6268.75"/>
  </r>
  <r>
    <s v="IAC"/>
    <s v="Ets IAC - Sté A"/>
    <x v="0"/>
    <s v="231800"/>
    <s v="Autr immo corp cours"/>
    <x v="1"/>
    <m/>
    <m/>
    <s v=" - "/>
    <m/>
    <m/>
    <s v=" - "/>
    <m/>
    <m/>
    <s v=" - "/>
    <x v="5"/>
    <x v="0"/>
    <x v="5"/>
    <x v="5"/>
    <x v="1"/>
    <x v="0"/>
    <x v="1"/>
    <x v="5"/>
    <n v="25300"/>
    <x v="1"/>
    <x v="3"/>
    <s v="681100"/>
    <s v="281110"/>
    <n v="25300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6"/>
    <x v="0"/>
    <x v="6"/>
    <x v="5"/>
    <x v="2"/>
    <x v="1"/>
    <x v="1"/>
    <x v="6"/>
    <n v="5300"/>
    <x v="0"/>
    <x v="4"/>
    <s v="681100"/>
    <s v="281110"/>
    <n v="5300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7"/>
    <x v="0"/>
    <x v="6"/>
    <x v="5"/>
    <x v="2"/>
    <x v="1"/>
    <x v="1"/>
    <x v="7"/>
    <n v="520"/>
    <x v="0"/>
    <x v="2"/>
    <s v="681100"/>
    <s v="281110"/>
    <n v="520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8"/>
    <x v="0"/>
    <x v="6"/>
    <x v="5"/>
    <x v="2"/>
    <x v="1"/>
    <x v="1"/>
    <x v="7"/>
    <n v="51"/>
    <x v="0"/>
    <x v="2"/>
    <s v="681100"/>
    <s v="281110"/>
    <n v="51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9"/>
    <x v="0"/>
    <x v="6"/>
    <x v="5"/>
    <x v="2"/>
    <x v="1"/>
    <x v="1"/>
    <x v="7"/>
    <n v="5974.62"/>
    <x v="0"/>
    <x v="2"/>
    <s v="681100"/>
    <s v="281110"/>
    <n v="5974.62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10"/>
    <x v="0"/>
    <x v="7"/>
    <x v="5"/>
    <x v="2"/>
    <x v="1"/>
    <x v="1"/>
    <x v="7"/>
    <n v="5163.22"/>
    <x v="0"/>
    <x v="2"/>
    <s v="681100"/>
    <s v="281110"/>
    <n v="5163.22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11"/>
    <x v="0"/>
    <x v="7"/>
    <x v="5"/>
    <x v="2"/>
    <x v="1"/>
    <x v="1"/>
    <x v="7"/>
    <n v="5163.22"/>
    <x v="0"/>
    <x v="2"/>
    <s v="681100"/>
    <s v="281110"/>
    <n v="5163.22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12"/>
    <x v="0"/>
    <x v="6"/>
    <x v="5"/>
    <x v="2"/>
    <x v="1"/>
    <x v="1"/>
    <x v="7"/>
    <n v="5974.62"/>
    <x v="0"/>
    <x v="2"/>
    <s v="681100"/>
    <s v="281110"/>
    <n v="5974.62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13"/>
    <x v="0"/>
    <x v="8"/>
    <x v="5"/>
    <x v="2"/>
    <x v="1"/>
    <x v="1"/>
    <x v="7"/>
    <n v="3870.76"/>
    <x v="0"/>
    <x v="2"/>
    <s v="681100"/>
    <s v="281110"/>
    <n v="3870.76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14"/>
    <x v="0"/>
    <x v="9"/>
    <x v="5"/>
    <x v="2"/>
    <x v="1"/>
    <x v="1"/>
    <x v="7"/>
    <n v="3018.65"/>
    <x v="0"/>
    <x v="2"/>
    <s v="681100"/>
    <s v="281110"/>
    <n v="3018.65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15"/>
    <x v="0"/>
    <x v="10"/>
    <x v="5"/>
    <x v="2"/>
    <x v="1"/>
    <x v="1"/>
    <x v="7"/>
    <n v="2931.53"/>
    <x v="0"/>
    <x v="2"/>
    <s v="681100"/>
    <s v="281110"/>
    <n v="2931.53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16"/>
    <x v="0"/>
    <x v="11"/>
    <x v="5"/>
    <x v="2"/>
    <x v="1"/>
    <x v="1"/>
    <x v="7"/>
    <n v="2931.53"/>
    <x v="0"/>
    <x v="2"/>
    <s v="681100"/>
    <s v="281110"/>
    <n v="2931.53"/>
    <n v="0"/>
    <n v="0"/>
    <n v="0"/>
    <n v="0"/>
    <n v="0"/>
    <n v="0"/>
    <n v="0"/>
    <n v="0"/>
    <n v="0"/>
    <n v="0"/>
    <n v="0"/>
    <n v="0"/>
    <n v="0"/>
    <n v="0"/>
    <n v="0"/>
  </r>
  <r>
    <s v="IAC"/>
    <s v="Ets IAC - Sté A"/>
    <x v="0"/>
    <s v="231800"/>
    <s v="Autr immo corp cours"/>
    <x v="1"/>
    <m/>
    <m/>
    <s v=" - "/>
    <m/>
    <m/>
    <s v=" - "/>
    <m/>
    <m/>
    <s v=" - "/>
    <x v="17"/>
    <x v="0"/>
    <x v="12"/>
    <x v="5"/>
    <x v="1"/>
    <x v="0"/>
    <x v="1"/>
    <x v="8"/>
    <n v="10000"/>
    <x v="0"/>
    <x v="3"/>
    <s v="681100"/>
    <s v="281110"/>
    <n v="10000"/>
    <n v="0"/>
    <n v="0"/>
    <n v="0"/>
    <n v="0"/>
    <n v="0"/>
    <n v="0"/>
    <n v="0"/>
    <n v="0"/>
    <n v="0"/>
    <n v="0"/>
    <n v="0"/>
    <n v="0"/>
    <n v="0"/>
    <n v="0"/>
    <n v="0"/>
  </r>
  <r>
    <m/>
    <m/>
    <x v="1"/>
    <m/>
    <m/>
    <x v="2"/>
    <m/>
    <m/>
    <m/>
    <m/>
    <m/>
    <m/>
    <m/>
    <m/>
    <m/>
    <x v="18"/>
    <x v="1"/>
    <x v="13"/>
    <x v="6"/>
    <x v="3"/>
    <x v="2"/>
    <x v="2"/>
    <x v="9"/>
    <m/>
    <x v="2"/>
    <x v="5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14" applyNumberFormats="0" applyBorderFormats="0" applyFontFormats="0" applyPatternFormats="0" applyAlignmentFormats="0" applyWidthHeightFormats="1" dataCaption="Valeurs" updatedVersion="8" minRefreshableVersion="3" itemPrintTitles="1" createdVersion="5" indent="0" compact="0" compactData="0" gridDropZones="1" multipleFieldFilters="0">
  <location ref="B6:AC29" firstHeaderRow="1" firstDataRow="2" firstDataCol="11"/>
  <pivotFields count="44">
    <pivotField showAll="0"/>
    <pivotField showAll="0"/>
    <pivotField axis="axisRow" showAll="0">
      <items count="4">
        <item x="1"/>
        <item m="1" x="2"/>
        <item x="0"/>
        <item t="default"/>
      </items>
    </pivotField>
    <pivotField showAll="0"/>
    <pivotField showAll="0"/>
    <pivotField axis="axisRow" compact="0" showAll="0">
      <items count="5">
        <item m="1"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0">
        <item m="1" x="19"/>
        <item x="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15">
        <item m="1" x="14"/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8">
        <item m="1" x="7"/>
        <item x="6"/>
        <item x="0"/>
        <item x="1"/>
        <item x="2"/>
        <item x="3"/>
        <item x="4"/>
        <item x="5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11">
        <item m="1" x="10"/>
        <item x="9"/>
        <item x="0"/>
        <item x="1"/>
        <item x="2"/>
        <item x="3"/>
        <item x="4"/>
        <item x="5"/>
        <item x="6"/>
        <item x="7"/>
        <item x="8"/>
      </items>
    </pivotField>
    <pivotField dataField="1" compact="0" showAll="0" defaultSubtotal="0"/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showAll="0" defaultSubtotal="0">
      <items count="7">
        <item m="1" x="6"/>
        <item x="5"/>
        <item x="0"/>
        <item x="1"/>
        <item x="2"/>
        <item x="3"/>
        <item x="4"/>
      </items>
    </pivotField>
    <pivotField compact="0" outline="0" showAll="0"/>
    <pivotField compact="0" outline="0" showAll="0"/>
    <pivotField dataField="1" compact="0" showAll="0" defaultSubtotal="0"/>
    <pivotField dataField="1" compact="0" showAll="0" defaultSubtotal="0"/>
    <pivotField dataField="1" compact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</pivotFields>
  <rowFields count="12">
    <field x="2"/>
    <field x="5"/>
    <field x="15"/>
    <field x="16"/>
    <field x="17"/>
    <field x="18"/>
    <field x="19"/>
    <field x="20"/>
    <field x="21"/>
    <field x="22"/>
    <field x="24"/>
    <field x="25"/>
  </rowFields>
  <rowItems count="22">
    <i>
      <x v="2"/>
    </i>
    <i r="1">
      <x v="2"/>
    </i>
    <i r="2">
      <x v="2"/>
      <x/>
      <x v="2"/>
      <x v="2"/>
      <x v="2"/>
      <x v="2"/>
      <x v="2"/>
      <x v="2"/>
      <x v="2"/>
      <x v="2"/>
    </i>
    <i r="2">
      <x v="3"/>
      <x/>
      <x v="3"/>
      <x v="3"/>
      <x v="2"/>
      <x v="2"/>
      <x v="2"/>
      <x v="3"/>
      <x v="2"/>
      <x v="3"/>
    </i>
    <i r="2">
      <x v="4"/>
      <x/>
      <x v="4"/>
      <x v="4"/>
      <x v="2"/>
      <x v="2"/>
      <x v="2"/>
      <x v="4"/>
      <x v="2"/>
      <x v="4"/>
    </i>
    <i r="2">
      <x v="5"/>
      <x/>
      <x v="5"/>
      <x v="5"/>
      <x v="2"/>
      <x v="2"/>
      <x v="2"/>
      <x v="5"/>
      <x v="2"/>
      <x v="4"/>
    </i>
    <i r="2">
      <x v="6"/>
      <x/>
      <x v="6"/>
      <x v="6"/>
      <x v="2"/>
      <x v="2"/>
      <x v="2"/>
      <x v="6"/>
      <x v="2"/>
      <x v="3"/>
    </i>
    <i r="1">
      <x v="3"/>
    </i>
    <i r="2">
      <x v="7"/>
      <x/>
      <x v="7"/>
      <x v="7"/>
      <x v="3"/>
      <x v="2"/>
      <x v="3"/>
      <x v="7"/>
      <x v="3"/>
      <x v="5"/>
    </i>
    <i r="2">
      <x v="8"/>
      <x/>
      <x v="8"/>
      <x v="7"/>
      <x v="4"/>
      <x v="3"/>
      <x v="3"/>
      <x v="8"/>
      <x v="2"/>
      <x v="6"/>
    </i>
    <i r="2">
      <x v="9"/>
      <x/>
      <x v="8"/>
      <x v="7"/>
      <x v="4"/>
      <x v="3"/>
      <x v="3"/>
      <x v="9"/>
      <x v="2"/>
      <x v="4"/>
    </i>
    <i r="2">
      <x v="10"/>
      <x/>
      <x v="8"/>
      <x v="7"/>
      <x v="4"/>
      <x v="3"/>
      <x v="3"/>
      <x v="9"/>
      <x v="2"/>
      <x v="4"/>
    </i>
    <i r="2">
      <x v="11"/>
      <x/>
      <x v="8"/>
      <x v="7"/>
      <x v="4"/>
      <x v="3"/>
      <x v="3"/>
      <x v="9"/>
      <x v="2"/>
      <x v="4"/>
    </i>
    <i r="2">
      <x v="12"/>
      <x/>
      <x v="9"/>
      <x v="7"/>
      <x v="4"/>
      <x v="3"/>
      <x v="3"/>
      <x v="9"/>
      <x v="2"/>
      <x v="4"/>
    </i>
    <i r="2">
      <x v="13"/>
      <x/>
      <x v="9"/>
      <x v="7"/>
      <x v="4"/>
      <x v="3"/>
      <x v="3"/>
      <x v="9"/>
      <x v="2"/>
      <x v="4"/>
    </i>
    <i r="2">
      <x v="14"/>
      <x/>
      <x v="8"/>
      <x v="7"/>
      <x v="4"/>
      <x v="3"/>
      <x v="3"/>
      <x v="9"/>
      <x v="2"/>
      <x v="4"/>
    </i>
    <i r="2">
      <x v="15"/>
      <x/>
      <x v="10"/>
      <x v="7"/>
      <x v="4"/>
      <x v="3"/>
      <x v="3"/>
      <x v="9"/>
      <x v="2"/>
      <x v="4"/>
    </i>
    <i r="2">
      <x v="16"/>
      <x/>
      <x v="11"/>
      <x v="7"/>
      <x v="4"/>
      <x v="3"/>
      <x v="3"/>
      <x v="9"/>
      <x v="2"/>
      <x v="4"/>
    </i>
    <i r="2">
      <x v="17"/>
      <x/>
      <x v="12"/>
      <x v="7"/>
      <x v="4"/>
      <x v="3"/>
      <x v="3"/>
      <x v="9"/>
      <x v="2"/>
      <x v="4"/>
    </i>
    <i r="2">
      <x v="18"/>
      <x/>
      <x v="13"/>
      <x v="7"/>
      <x v="4"/>
      <x v="3"/>
      <x v="3"/>
      <x v="9"/>
      <x v="2"/>
      <x v="4"/>
    </i>
    <i r="2">
      <x v="19"/>
      <x/>
      <x v="14"/>
      <x v="7"/>
      <x v="3"/>
      <x v="2"/>
      <x v="3"/>
      <x v="10"/>
      <x v="2"/>
      <x v="5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dataFields count="17">
    <dataField name="Somme de Valeur d'actif" fld="23" baseField="15" baseItem="0" numFmtId="4"/>
    <dataField name="Somme de Base d'amortissement" fld="28" baseField="15" baseItem="0" numFmtId="4"/>
    <dataField name="Somme de Amortissement début d'exercice" fld="29" baseField="15" baseItem="0" numFmtId="4"/>
    <dataField name="Somme de Augmentation dotation de l'exercice au" fld="30" baseField="15" baseItem="0" numFmtId="4"/>
    <dataField name="Somme de Diminution par cession au" fld="31" baseField="5" baseItem="0" numFmtId="4"/>
    <dataField name="Somme de Augmentation virement poste/poste au" fld="32" baseField="5" baseItem="0" numFmtId="4"/>
    <dataField name="Somme de Diminution virement poste/poste au" fld="33" baseField="5" baseItem="0" numFmtId="4"/>
    <dataField name="Somme de Augmentation par transfert au" fld="34" baseField="5" baseItem="0" numFmtId="4"/>
    <dataField name="Somme de Diminition par transfert au" fld="35" baseField="15" baseItem="0" numFmtId="4"/>
    <dataField name="Somme de Cumul amortissement au" fld="36" baseField="15" baseItem="0" numFmtId="4"/>
    <dataField name="Somme de Dotation différentiel de durée au" fld="37" baseField="15" baseItem="0" numFmtId="4"/>
    <dataField name="Somme de Dotation mode dégressif au" fld="38" baseField="15" baseItem="0" numFmtId="4"/>
    <dataField name="Somme de Dotation exceptionnel au" fld="39" baseField="15" baseItem="0" numFmtId="4"/>
    <dataField name="Somme de Reprise différentiel de durée au" fld="40" baseField="15" baseItem="0" numFmtId="4"/>
    <dataField name="Somme de Reprise mode dégressif au" fld="41" baseField="15" baseItem="0" numFmtId="4"/>
    <dataField name="Somme de Reprise exceptionnel au" fld="42" baseField="15" baseItem="0" numFmtId="4"/>
    <dataField name="Somme de Mouvement net au" fld="43" baseField="15" baseItem="0" numFmtId="4"/>
  </dataFields>
  <formats count="37">
    <format dxfId="73">
      <pivotArea dataOnly="0" labelOnly="1" fieldPosition="0">
        <references count="1">
          <reference field="25" count="0"/>
        </references>
      </pivotArea>
    </format>
    <format dxfId="72">
      <pivotArea dataOnly="0" fieldPosition="0">
        <references count="1">
          <reference field="25" count="1">
            <x v="0"/>
          </reference>
        </references>
      </pivotArea>
    </format>
    <format dxfId="71">
      <pivotArea dataOnly="0" labelOnly="1" fieldPosition="0">
        <references count="1">
          <reference field="24" count="0"/>
        </references>
      </pivotArea>
    </format>
    <format dxfId="70">
      <pivotArea dataOnly="0" fieldPosition="0">
        <references count="1">
          <reference field="24" count="1">
            <x v="0"/>
          </reference>
        </references>
      </pivotArea>
    </format>
    <format dxfId="69">
      <pivotArea dataOnly="0" labelOnly="1" fieldPosition="0">
        <references count="1">
          <reference field="22" count="0"/>
        </references>
      </pivotArea>
    </format>
    <format dxfId="68">
      <pivotArea dataOnly="0" fieldPosition="0">
        <references count="1">
          <reference field="22" count="1">
            <x v="0"/>
          </reference>
        </references>
      </pivotArea>
    </format>
    <format dxfId="67">
      <pivotArea dataOnly="0" labelOnly="1" fieldPosition="0">
        <references count="1">
          <reference field="21" count="0"/>
        </references>
      </pivotArea>
    </format>
    <format dxfId="66">
      <pivotArea dataOnly="0" fieldPosition="0">
        <references count="1">
          <reference field="21" count="1">
            <x v="0"/>
          </reference>
        </references>
      </pivotArea>
    </format>
    <format dxfId="65">
      <pivotArea dataOnly="0" labelOnly="1" fieldPosition="0">
        <references count="1">
          <reference field="20" count="0"/>
        </references>
      </pivotArea>
    </format>
    <format dxfId="64">
      <pivotArea dataOnly="0" fieldPosition="0">
        <references count="1">
          <reference field="20" count="1">
            <x v="0"/>
          </reference>
        </references>
      </pivotArea>
    </format>
    <format dxfId="63">
      <pivotArea dataOnly="0" labelOnly="1" fieldPosition="0">
        <references count="1">
          <reference field="19" count="0"/>
        </references>
      </pivotArea>
    </format>
    <format dxfId="62">
      <pivotArea dataOnly="0" fieldPosition="0">
        <references count="1">
          <reference field="19" count="1">
            <x v="0"/>
          </reference>
        </references>
      </pivotArea>
    </format>
    <format dxfId="61">
      <pivotArea dataOnly="0" labelOnly="1" fieldPosition="0">
        <references count="1">
          <reference field="18" count="0"/>
        </references>
      </pivotArea>
    </format>
    <format dxfId="60">
      <pivotArea dataOnly="0" fieldPosition="0">
        <references count="1">
          <reference field="18" count="1">
            <x v="0"/>
          </reference>
        </references>
      </pivotArea>
    </format>
    <format dxfId="59">
      <pivotArea dataOnly="0" labelOnly="1" fieldPosition="0">
        <references count="1">
          <reference field="17" count="0"/>
        </references>
      </pivotArea>
    </format>
    <format dxfId="58">
      <pivotArea dataOnly="0" fieldPosition="0">
        <references count="1">
          <reference field="17" count="1">
            <x v="0"/>
          </reference>
        </references>
      </pivotArea>
    </format>
    <format dxfId="57">
      <pivotArea dataOnly="0" labelOnly="1" fieldPosition="0">
        <references count="1">
          <reference field="16" count="0"/>
        </references>
      </pivotArea>
    </format>
    <format dxfId="56">
      <pivotArea dataOnly="0" fieldPosition="0">
        <references count="1">
          <reference field="16" count="1">
            <x v="0"/>
          </reference>
        </references>
      </pivotArea>
    </format>
    <format dxfId="55">
      <pivotArea dataOnly="0" labelOnly="1" fieldPosition="0">
        <references count="1">
          <reference field="15" count="0"/>
        </references>
      </pivotArea>
    </format>
    <format dxfId="54">
      <pivotArea dataOnly="0" fieldPosition="0">
        <references count="1">
          <reference field="15" count="1">
            <x v="0"/>
          </reference>
        </references>
      </pivotArea>
    </format>
    <format dxfId="53">
      <pivotArea outline="0" fieldPosition="0">
        <references count="1">
          <reference field="4294967294" count="1">
            <x v="0"/>
          </reference>
        </references>
      </pivotArea>
    </format>
    <format dxfId="52">
      <pivotArea outline="0" fieldPosition="0">
        <references count="1">
          <reference field="4294967294" count="1">
            <x v="1"/>
          </reference>
        </references>
      </pivotArea>
    </format>
    <format dxfId="51">
      <pivotArea outline="0" fieldPosition="0">
        <references count="1">
          <reference field="4294967294" count="1">
            <x v="2"/>
          </reference>
        </references>
      </pivotArea>
    </format>
    <format dxfId="50">
      <pivotArea outline="0" fieldPosition="0">
        <references count="1">
          <reference field="4294967294" count="1">
            <x v="3"/>
          </reference>
        </references>
      </pivotArea>
    </format>
    <format dxfId="49">
      <pivotArea outline="0" fieldPosition="0">
        <references count="1">
          <reference field="4294967294" count="1">
            <x v="8"/>
          </reference>
        </references>
      </pivotArea>
    </format>
    <format dxfId="48">
      <pivotArea outline="0" fieldPosition="0">
        <references count="1">
          <reference field="4294967294" count="1">
            <x v="9"/>
          </reference>
        </references>
      </pivotArea>
    </format>
    <format dxfId="47">
      <pivotArea outline="0" fieldPosition="0">
        <references count="1">
          <reference field="4294967294" count="1">
            <x v="10"/>
          </reference>
        </references>
      </pivotArea>
    </format>
    <format dxfId="46">
      <pivotArea outline="0" fieldPosition="0">
        <references count="1">
          <reference field="4294967294" count="1">
            <x v="11"/>
          </reference>
        </references>
      </pivotArea>
    </format>
    <format dxfId="45">
      <pivotArea outline="0" fieldPosition="0">
        <references count="1">
          <reference field="4294967294" count="1">
            <x v="12"/>
          </reference>
        </references>
      </pivotArea>
    </format>
    <format dxfId="44">
      <pivotArea outline="0" fieldPosition="0">
        <references count="1">
          <reference field="4294967294" count="1">
            <x v="13"/>
          </reference>
        </references>
      </pivotArea>
    </format>
    <format dxfId="43">
      <pivotArea outline="0" fieldPosition="0">
        <references count="1">
          <reference field="4294967294" count="1">
            <x v="14"/>
          </reference>
        </references>
      </pivotArea>
    </format>
    <format dxfId="42">
      <pivotArea outline="0" fieldPosition="0">
        <references count="1">
          <reference field="4294967294" count="1">
            <x v="15"/>
          </reference>
        </references>
      </pivotArea>
    </format>
    <format dxfId="41">
      <pivotArea outline="0" fieldPosition="0">
        <references count="1">
          <reference field="4294967294" count="1">
            <x v="16"/>
          </reference>
        </references>
      </pivotArea>
    </format>
    <format dxfId="40">
      <pivotArea outline="0" fieldPosition="0">
        <references count="1">
          <reference field="4294967294" count="1">
            <x v="4"/>
          </reference>
        </references>
      </pivotArea>
    </format>
    <format dxfId="39">
      <pivotArea outline="0" fieldPosition="0">
        <references count="1">
          <reference field="4294967294" count="1">
            <x v="5"/>
          </reference>
        </references>
      </pivotArea>
    </format>
    <format dxfId="38">
      <pivotArea outline="0" fieldPosition="0">
        <references count="1">
          <reference field="4294967294" count="1">
            <x v="6"/>
          </reference>
        </references>
      </pivotArea>
    </format>
    <format dxfId="37">
      <pivotArea outline="0" fieldPosition="0">
        <references count="1">
          <reference field="4294967294" count="1">
            <x v="7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37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3" customWidth="1"/>
    <col min="2" max="2" width="22.140625" customWidth="1"/>
    <col min="3" max="3" width="16.28515625" customWidth="1"/>
    <col min="4" max="4" width="9.140625" customWidth="1"/>
    <col min="5" max="5" width="13" customWidth="1"/>
    <col min="6" max="6" width="13.140625" customWidth="1"/>
    <col min="7" max="7" width="7.42578125" style="10" customWidth="1"/>
    <col min="8" max="8" width="10" style="10" customWidth="1"/>
    <col min="9" max="9" width="7.28515625" style="10" customWidth="1"/>
    <col min="10" max="10" width="26.28515625" customWidth="1"/>
    <col min="11" max="11" width="8" style="10" customWidth="1"/>
    <col min="12" max="12" width="7.85546875" style="10" customWidth="1"/>
    <col min="13" max="14" width="17.85546875" customWidth="1"/>
    <col min="15" max="28" width="18" customWidth="1"/>
    <col min="29" max="29" width="18.140625" customWidth="1"/>
  </cols>
  <sheetData>
    <row r="1" spans="2:29" x14ac:dyDescent="0.25">
      <c r="F1" s="3"/>
      <c r="AC1" t="str">
        <f>CONCATENATE(labels!B2," ",Donnees!$F$1)</f>
        <v>Edité au : 19-03-2024</v>
      </c>
    </row>
    <row r="2" spans="2:29" x14ac:dyDescent="0.25">
      <c r="B2" s="26" t="str">
        <f>CONCATENATE(labels!B1," ",Donnees!$B$2)</f>
        <v>Etat récapitulatif 2055 au 31-12-2020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2:29" ht="15.75" thickBot="1" x14ac:dyDescent="0.3">
      <c r="B3" s="5"/>
      <c r="C3" s="5"/>
      <c r="D3" s="5"/>
      <c r="E3" s="5"/>
      <c r="F3" s="5"/>
      <c r="J3" s="5"/>
      <c r="K3" s="6"/>
      <c r="L3" s="6"/>
      <c r="N3" s="5"/>
      <c r="O3" s="5"/>
      <c r="P3" s="5"/>
      <c r="Q3" s="5"/>
      <c r="R3" s="5"/>
      <c r="S3" s="5"/>
    </row>
    <row r="4" spans="2:29" ht="21.75" customHeight="1" x14ac:dyDescent="0.25">
      <c r="B4" s="18"/>
      <c r="C4" s="22" t="str">
        <f>labels!B3</f>
        <v>Immobilisation</v>
      </c>
      <c r="D4" s="23"/>
      <c r="E4" s="20" t="str">
        <f>labels!B4</f>
        <v>Date d'acquisition</v>
      </c>
      <c r="F4" s="21" t="str">
        <f>labels!B5</f>
        <v>Date de mise en service</v>
      </c>
      <c r="G4" s="16" t="str">
        <f>labels!B6</f>
        <v>Origine</v>
      </c>
      <c r="H4" s="16" t="str">
        <f>labels!B7</f>
        <v>Code traitement</v>
      </c>
      <c r="I4" s="16" t="str">
        <f>labels!B8</f>
        <v>Type</v>
      </c>
      <c r="J4" s="16" t="str">
        <f>labels!B9</f>
        <v>Intitulé réduit</v>
      </c>
      <c r="K4" s="16" t="str">
        <f>labels!B10</f>
        <v>Objectif</v>
      </c>
      <c r="L4" s="16" t="str">
        <f>labels!B11</f>
        <v>Plan</v>
      </c>
      <c r="M4" s="16" t="str">
        <f>labels!B12</f>
        <v>Valeur d'actif</v>
      </c>
      <c r="N4" s="16" t="str">
        <f>labels!B13</f>
        <v>Base d'amortissement</v>
      </c>
      <c r="O4" s="16" t="str">
        <f>labels!B14</f>
        <v>Amortissement début d'exercice</v>
      </c>
      <c r="P4" s="16" t="str">
        <f>CONCATENATE(labels!B15," ",Donnees!$B$2)</f>
        <v>Augmentation dotation exercice au 31-12-2020</v>
      </c>
      <c r="Q4" s="16" t="str">
        <f>CONCATENATE(labels!B16," ",Donnees!$B$2)</f>
        <v>Diminution par cession au 31-12-2020</v>
      </c>
      <c r="R4" s="16" t="str">
        <f>CONCATENATE(labels!B17," ",Donnees!$B$2)</f>
        <v>Augmentation virement poste au 31-12-2020</v>
      </c>
      <c r="S4" s="16" t="str">
        <f>CONCATENATE(labels!B18," ",Donnees!$B$2)</f>
        <v>Diminution virement poste au 31-12-2020</v>
      </c>
      <c r="T4" s="16" t="str">
        <f>CONCATENATE(labels!B19," ",Donnees!$B$2)</f>
        <v>Diminution par transfert au 31-12-2020</v>
      </c>
      <c r="U4" s="16" t="str">
        <f>CONCATENATE(labels!B20," ",Donnees!$B$2)</f>
        <v>Diminution par transfert au 31-12-2020</v>
      </c>
      <c r="V4" s="16" t="str">
        <f>CONCATENATE(labels!B21," ",Donnees!$B$2)</f>
        <v>Cumul amortissement au 31-12-2020</v>
      </c>
      <c r="W4" s="16" t="str">
        <f>CONCATENATE(labels!B22," ",Donnees!$B$2)</f>
        <v>Dotation différentiel de durée au 31-12-2020</v>
      </c>
      <c r="X4" s="16" t="str">
        <f>CONCATENATE(labels!B23," ",Donnees!$B$2)</f>
        <v>Dotation mode dégressif au 31-12-2020</v>
      </c>
      <c r="Y4" s="16" t="str">
        <f>CONCATENATE(labels!B24," ",Donnees!$B$2)</f>
        <v>Dotation exceptionnelle au 31-12-2020</v>
      </c>
      <c r="Z4" s="16" t="str">
        <f>CONCATENATE(labels!B25," ",Donnees!$B$2)</f>
        <v>Reprise différentiel de durée au 31-12-2020</v>
      </c>
      <c r="AA4" s="16" t="str">
        <f>CONCATENATE(labels!B26," ",Donnees!$B$2)</f>
        <v>Reprise mode dégressif au 31-12-2020</v>
      </c>
      <c r="AB4" s="16" t="str">
        <f>CONCATENATE(labels!B27," ",Donnees!$B$2)</f>
        <v>Reprise exceptionnelle au 31-12-2020</v>
      </c>
      <c r="AC4" s="16" t="str">
        <f>CONCATENATE(labels!B28," ",Donnees!$B$2)</f>
        <v>Mouvement net au 31-12-2020</v>
      </c>
    </row>
    <row r="5" spans="2:29" ht="21.75" customHeight="1" thickBot="1" x14ac:dyDescent="0.3">
      <c r="B5" s="19"/>
      <c r="C5" s="24"/>
      <c r="D5" s="2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2:29" ht="15" hidden="1" customHeight="1" x14ac:dyDescent="0.25">
      <c r="G6"/>
      <c r="H6"/>
      <c r="I6"/>
      <c r="K6"/>
      <c r="L6"/>
      <c r="M6" s="9" t="s">
        <v>49</v>
      </c>
    </row>
    <row r="7" spans="2:29" hidden="1" x14ac:dyDescent="0.25">
      <c r="B7" s="9" t="s">
        <v>47</v>
      </c>
      <c r="C7" s="9" t="s">
        <v>22</v>
      </c>
      <c r="D7" s="9" t="s">
        <v>23</v>
      </c>
      <c r="E7" s="9" t="s">
        <v>24</v>
      </c>
      <c r="F7" s="9" t="s">
        <v>25</v>
      </c>
      <c r="G7" s="9" t="s">
        <v>26</v>
      </c>
      <c r="H7" s="9" t="s">
        <v>38</v>
      </c>
      <c r="I7" s="9" t="s">
        <v>27</v>
      </c>
      <c r="J7" s="9" t="s">
        <v>62</v>
      </c>
      <c r="K7" s="9" t="s">
        <v>28</v>
      </c>
      <c r="L7" s="9" t="s">
        <v>29</v>
      </c>
      <c r="M7" t="s">
        <v>63</v>
      </c>
      <c r="N7" t="s">
        <v>50</v>
      </c>
      <c r="O7" t="s">
        <v>51</v>
      </c>
      <c r="P7" t="s">
        <v>52</v>
      </c>
      <c r="Q7" t="s">
        <v>68</v>
      </c>
      <c r="R7" t="s">
        <v>69</v>
      </c>
      <c r="S7" t="s">
        <v>70</v>
      </c>
      <c r="T7" t="s">
        <v>71</v>
      </c>
      <c r="U7" t="s">
        <v>53</v>
      </c>
      <c r="V7" t="s">
        <v>58</v>
      </c>
      <c r="W7" t="s">
        <v>54</v>
      </c>
      <c r="X7" t="s">
        <v>55</v>
      </c>
      <c r="Y7" t="s">
        <v>56</v>
      </c>
      <c r="Z7" t="s">
        <v>59</v>
      </c>
      <c r="AA7" t="s">
        <v>60</v>
      </c>
      <c r="AB7" t="s">
        <v>61</v>
      </c>
      <c r="AC7" t="s">
        <v>57</v>
      </c>
    </row>
    <row r="8" spans="2:29" x14ac:dyDescent="0.25">
      <c r="B8" s="11" t="s">
        <v>174</v>
      </c>
      <c r="G8"/>
      <c r="H8"/>
      <c r="I8"/>
      <c r="K8"/>
      <c r="L8"/>
      <c r="M8" s="8">
        <v>2182995.52</v>
      </c>
      <c r="N8" s="8">
        <v>2182995.52</v>
      </c>
      <c r="O8" s="8">
        <v>2086344.7</v>
      </c>
      <c r="P8" s="8">
        <v>20200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2106544.7000000002</v>
      </c>
      <c r="W8" s="8">
        <v>0</v>
      </c>
      <c r="X8" s="8">
        <v>0</v>
      </c>
      <c r="Y8" s="8">
        <v>0</v>
      </c>
      <c r="Z8" s="8">
        <v>0</v>
      </c>
      <c r="AA8" s="8">
        <v>-6268.75</v>
      </c>
      <c r="AB8" s="8">
        <v>0</v>
      </c>
      <c r="AC8" s="8">
        <v>-6268.75</v>
      </c>
    </row>
    <row r="9" spans="2:29" x14ac:dyDescent="0.25">
      <c r="B9" s="12" t="s">
        <v>175</v>
      </c>
      <c r="G9"/>
      <c r="H9"/>
      <c r="I9"/>
      <c r="K9"/>
      <c r="L9"/>
      <c r="M9" s="8">
        <v>2106796.37</v>
      </c>
      <c r="N9" s="8">
        <v>2106796.37</v>
      </c>
      <c r="O9" s="8">
        <v>2086344.7</v>
      </c>
      <c r="P9" s="8">
        <v>20200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2106544.7000000002</v>
      </c>
      <c r="W9" s="8">
        <v>0</v>
      </c>
      <c r="X9" s="8">
        <v>0</v>
      </c>
      <c r="Y9" s="8">
        <v>0</v>
      </c>
      <c r="Z9" s="8">
        <v>0</v>
      </c>
      <c r="AA9" s="8">
        <v>-6268.75</v>
      </c>
      <c r="AB9" s="8">
        <v>0</v>
      </c>
      <c r="AC9" s="8">
        <v>-6268.75</v>
      </c>
    </row>
    <row r="10" spans="2:29" x14ac:dyDescent="0.25">
      <c r="C10" s="13" t="s">
        <v>114</v>
      </c>
      <c r="D10" s="13">
        <v>0</v>
      </c>
      <c r="E10" s="13" t="s">
        <v>115</v>
      </c>
      <c r="F10" s="13" t="s">
        <v>115</v>
      </c>
      <c r="G10" s="13" t="s">
        <v>116</v>
      </c>
      <c r="H10" s="13" t="s">
        <v>116</v>
      </c>
      <c r="I10" s="13" t="s">
        <v>117</v>
      </c>
      <c r="J10" s="13" t="s">
        <v>118</v>
      </c>
      <c r="K10" s="13" t="s">
        <v>119</v>
      </c>
      <c r="L10" s="13" t="s">
        <v>120</v>
      </c>
      <c r="M10" s="14">
        <v>2000000</v>
      </c>
      <c r="N10" s="14">
        <v>2000000</v>
      </c>
      <c r="O10" s="14">
        <v>2000000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2000000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</row>
    <row r="11" spans="2:29" x14ac:dyDescent="0.25">
      <c r="C11" s="13" t="s">
        <v>127</v>
      </c>
      <c r="D11" s="13">
        <v>0</v>
      </c>
      <c r="E11" s="13" t="s">
        <v>128</v>
      </c>
      <c r="F11" s="13" t="s">
        <v>128</v>
      </c>
      <c r="G11" s="13" t="s">
        <v>116</v>
      </c>
      <c r="H11" s="13" t="s">
        <v>116</v>
      </c>
      <c r="I11" s="13" t="s">
        <v>117</v>
      </c>
      <c r="J11" s="13" t="s">
        <v>129</v>
      </c>
      <c r="K11" s="13" t="s">
        <v>119</v>
      </c>
      <c r="L11" s="13" t="s">
        <v>130</v>
      </c>
      <c r="M11" s="14">
        <v>820.39</v>
      </c>
      <c r="N11" s="14">
        <v>820.39</v>
      </c>
      <c r="O11" s="14">
        <v>820.39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820.39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</row>
    <row r="12" spans="2:29" x14ac:dyDescent="0.25">
      <c r="C12" s="13" t="s">
        <v>131</v>
      </c>
      <c r="D12" s="13">
        <v>0</v>
      </c>
      <c r="E12" s="13" t="s">
        <v>132</v>
      </c>
      <c r="F12" s="13" t="s">
        <v>133</v>
      </c>
      <c r="G12" s="13" t="s">
        <v>116</v>
      </c>
      <c r="H12" s="13" t="s">
        <v>116</v>
      </c>
      <c r="I12" s="13" t="s">
        <v>117</v>
      </c>
      <c r="J12" s="13" t="s">
        <v>134</v>
      </c>
      <c r="K12" s="13" t="s">
        <v>119</v>
      </c>
      <c r="L12" s="13" t="s">
        <v>135</v>
      </c>
      <c r="M12" s="14">
        <v>3975.98</v>
      </c>
      <c r="N12" s="14">
        <v>3975.98</v>
      </c>
      <c r="O12" s="14">
        <v>3975.98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3975.98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</row>
    <row r="13" spans="2:29" x14ac:dyDescent="0.25">
      <c r="C13" s="13" t="s">
        <v>136</v>
      </c>
      <c r="D13" s="13">
        <v>0</v>
      </c>
      <c r="E13" s="13" t="s">
        <v>137</v>
      </c>
      <c r="F13" s="13" t="s">
        <v>137</v>
      </c>
      <c r="G13" s="13" t="s">
        <v>116</v>
      </c>
      <c r="H13" s="13" t="s">
        <v>116</v>
      </c>
      <c r="I13" s="13" t="s">
        <v>117</v>
      </c>
      <c r="J13" s="13" t="s">
        <v>138</v>
      </c>
      <c r="K13" s="13" t="s">
        <v>119</v>
      </c>
      <c r="L13" s="13" t="s">
        <v>135</v>
      </c>
      <c r="M13" s="14">
        <v>2000</v>
      </c>
      <c r="N13" s="14">
        <v>2000</v>
      </c>
      <c r="O13" s="14">
        <v>1548.33</v>
      </c>
      <c r="P13" s="14">
        <v>200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1748.33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</row>
    <row r="14" spans="2:29" x14ac:dyDescent="0.25">
      <c r="C14" s="13" t="s">
        <v>139</v>
      </c>
      <c r="D14" s="13">
        <v>0</v>
      </c>
      <c r="E14" s="13" t="s">
        <v>140</v>
      </c>
      <c r="F14" s="13" t="s">
        <v>140</v>
      </c>
      <c r="G14" s="13" t="s">
        <v>116</v>
      </c>
      <c r="H14" s="13" t="s">
        <v>116</v>
      </c>
      <c r="I14" s="13" t="s">
        <v>117</v>
      </c>
      <c r="J14" s="13" t="s">
        <v>141</v>
      </c>
      <c r="K14" s="13" t="s">
        <v>119</v>
      </c>
      <c r="L14" s="13" t="s">
        <v>130</v>
      </c>
      <c r="M14" s="14">
        <v>100000</v>
      </c>
      <c r="N14" s="14">
        <v>100000</v>
      </c>
      <c r="O14" s="14">
        <v>80000</v>
      </c>
      <c r="P14" s="14">
        <v>20000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100000</v>
      </c>
      <c r="W14" s="14">
        <v>0</v>
      </c>
      <c r="X14" s="14">
        <v>0</v>
      </c>
      <c r="Y14" s="14">
        <v>0</v>
      </c>
      <c r="Z14" s="14">
        <v>0</v>
      </c>
      <c r="AA14" s="14">
        <v>-6268.75</v>
      </c>
      <c r="AB14" s="14">
        <v>0</v>
      </c>
      <c r="AC14" s="14">
        <v>-6268.75</v>
      </c>
    </row>
    <row r="15" spans="2:29" x14ac:dyDescent="0.25">
      <c r="B15" s="12" t="s">
        <v>176</v>
      </c>
      <c r="G15"/>
      <c r="H15"/>
      <c r="I15"/>
      <c r="K15"/>
      <c r="L15"/>
      <c r="M15" s="8">
        <v>76199.150000000009</v>
      </c>
      <c r="N15" s="8">
        <v>76199.150000000009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</row>
    <row r="16" spans="2:29" x14ac:dyDescent="0.25">
      <c r="C16" s="13" t="s">
        <v>144</v>
      </c>
      <c r="D16" s="13">
        <v>0</v>
      </c>
      <c r="E16" s="13" t="s">
        <v>145</v>
      </c>
      <c r="F16" s="13" t="s">
        <v>116</v>
      </c>
      <c r="G16" s="13" t="s">
        <v>146</v>
      </c>
      <c r="H16" s="13" t="s">
        <v>116</v>
      </c>
      <c r="I16" s="13" t="s">
        <v>147</v>
      </c>
      <c r="J16" s="13" t="s">
        <v>148</v>
      </c>
      <c r="K16" s="13" t="s">
        <v>116</v>
      </c>
      <c r="L16" s="13" t="s">
        <v>149</v>
      </c>
      <c r="M16" s="14">
        <v>25300</v>
      </c>
      <c r="N16" s="14">
        <v>25300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</row>
    <row r="17" spans="2:29" x14ac:dyDescent="0.25">
      <c r="C17" s="13" t="s">
        <v>150</v>
      </c>
      <c r="D17" s="13">
        <v>0</v>
      </c>
      <c r="E17" s="13" t="s">
        <v>151</v>
      </c>
      <c r="F17" s="13" t="s">
        <v>116</v>
      </c>
      <c r="G17" s="13" t="s">
        <v>152</v>
      </c>
      <c r="H17" s="13" t="s">
        <v>153</v>
      </c>
      <c r="I17" s="13" t="s">
        <v>147</v>
      </c>
      <c r="J17" s="13" t="s">
        <v>154</v>
      </c>
      <c r="K17" s="13" t="s">
        <v>119</v>
      </c>
      <c r="L17" s="13" t="s">
        <v>155</v>
      </c>
      <c r="M17" s="14">
        <v>5300</v>
      </c>
      <c r="N17" s="14">
        <v>5300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</row>
    <row r="18" spans="2:29" x14ac:dyDescent="0.25">
      <c r="C18" s="13" t="s">
        <v>156</v>
      </c>
      <c r="D18" s="13">
        <v>0</v>
      </c>
      <c r="E18" s="13" t="s">
        <v>151</v>
      </c>
      <c r="F18" s="13" t="s">
        <v>116</v>
      </c>
      <c r="G18" s="13" t="s">
        <v>152</v>
      </c>
      <c r="H18" s="13" t="s">
        <v>153</v>
      </c>
      <c r="I18" s="13" t="s">
        <v>147</v>
      </c>
      <c r="J18" s="13" t="s">
        <v>116</v>
      </c>
      <c r="K18" s="13" t="s">
        <v>119</v>
      </c>
      <c r="L18" s="13" t="s">
        <v>135</v>
      </c>
      <c r="M18" s="14">
        <v>520</v>
      </c>
      <c r="N18" s="14">
        <v>520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</row>
    <row r="19" spans="2:29" x14ac:dyDescent="0.25">
      <c r="C19" s="13" t="s">
        <v>157</v>
      </c>
      <c r="D19" s="13">
        <v>0</v>
      </c>
      <c r="E19" s="13" t="s">
        <v>151</v>
      </c>
      <c r="F19" s="13" t="s">
        <v>116</v>
      </c>
      <c r="G19" s="13" t="s">
        <v>152</v>
      </c>
      <c r="H19" s="13" t="s">
        <v>153</v>
      </c>
      <c r="I19" s="13" t="s">
        <v>147</v>
      </c>
      <c r="J19" s="13" t="s">
        <v>116</v>
      </c>
      <c r="K19" s="13" t="s">
        <v>119</v>
      </c>
      <c r="L19" s="13" t="s">
        <v>135</v>
      </c>
      <c r="M19" s="14">
        <v>51</v>
      </c>
      <c r="N19" s="14">
        <v>51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</row>
    <row r="20" spans="2:29" x14ac:dyDescent="0.25">
      <c r="C20" s="13" t="s">
        <v>158</v>
      </c>
      <c r="D20" s="13">
        <v>0</v>
      </c>
      <c r="E20" s="13" t="s">
        <v>151</v>
      </c>
      <c r="F20" s="13" t="s">
        <v>116</v>
      </c>
      <c r="G20" s="13" t="s">
        <v>152</v>
      </c>
      <c r="H20" s="13" t="s">
        <v>153</v>
      </c>
      <c r="I20" s="13" t="s">
        <v>147</v>
      </c>
      <c r="J20" s="13" t="s">
        <v>116</v>
      </c>
      <c r="K20" s="13" t="s">
        <v>119</v>
      </c>
      <c r="L20" s="13" t="s">
        <v>135</v>
      </c>
      <c r="M20" s="14">
        <v>5974.62</v>
      </c>
      <c r="N20" s="14">
        <v>5974.62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</row>
    <row r="21" spans="2:29" x14ac:dyDescent="0.25">
      <c r="C21" s="13" t="s">
        <v>159</v>
      </c>
      <c r="D21" s="13">
        <v>0</v>
      </c>
      <c r="E21" s="13" t="s">
        <v>160</v>
      </c>
      <c r="F21" s="13" t="s">
        <v>116</v>
      </c>
      <c r="G21" s="13" t="s">
        <v>152</v>
      </c>
      <c r="H21" s="13" t="s">
        <v>153</v>
      </c>
      <c r="I21" s="13" t="s">
        <v>147</v>
      </c>
      <c r="J21" s="13" t="s">
        <v>116</v>
      </c>
      <c r="K21" s="13" t="s">
        <v>119</v>
      </c>
      <c r="L21" s="13" t="s">
        <v>135</v>
      </c>
      <c r="M21" s="14">
        <v>5163.22</v>
      </c>
      <c r="N21" s="14">
        <v>5163.22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</row>
    <row r="22" spans="2:29" x14ac:dyDescent="0.25">
      <c r="C22" s="13" t="s">
        <v>161</v>
      </c>
      <c r="D22" s="13">
        <v>0</v>
      </c>
      <c r="E22" s="13" t="s">
        <v>160</v>
      </c>
      <c r="F22" s="13" t="s">
        <v>116</v>
      </c>
      <c r="G22" s="13" t="s">
        <v>152</v>
      </c>
      <c r="H22" s="13" t="s">
        <v>153</v>
      </c>
      <c r="I22" s="13" t="s">
        <v>147</v>
      </c>
      <c r="J22" s="13" t="s">
        <v>116</v>
      </c>
      <c r="K22" s="13" t="s">
        <v>119</v>
      </c>
      <c r="L22" s="13" t="s">
        <v>135</v>
      </c>
      <c r="M22" s="14">
        <v>5163.22</v>
      </c>
      <c r="N22" s="14">
        <v>5163.22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</row>
    <row r="23" spans="2:29" x14ac:dyDescent="0.25">
      <c r="C23" s="13" t="s">
        <v>162</v>
      </c>
      <c r="D23" s="13">
        <v>0</v>
      </c>
      <c r="E23" s="13" t="s">
        <v>151</v>
      </c>
      <c r="F23" s="13" t="s">
        <v>116</v>
      </c>
      <c r="G23" s="13" t="s">
        <v>152</v>
      </c>
      <c r="H23" s="13" t="s">
        <v>153</v>
      </c>
      <c r="I23" s="13" t="s">
        <v>147</v>
      </c>
      <c r="J23" s="13" t="s">
        <v>116</v>
      </c>
      <c r="K23" s="13" t="s">
        <v>119</v>
      </c>
      <c r="L23" s="13" t="s">
        <v>135</v>
      </c>
      <c r="M23" s="14">
        <v>5974.62</v>
      </c>
      <c r="N23" s="14">
        <v>5974.62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</row>
    <row r="24" spans="2:29" x14ac:dyDescent="0.25">
      <c r="C24" s="13" t="s">
        <v>163</v>
      </c>
      <c r="D24" s="13">
        <v>0</v>
      </c>
      <c r="E24" s="13" t="s">
        <v>164</v>
      </c>
      <c r="F24" s="13" t="s">
        <v>116</v>
      </c>
      <c r="G24" s="13" t="s">
        <v>152</v>
      </c>
      <c r="H24" s="13" t="s">
        <v>153</v>
      </c>
      <c r="I24" s="13" t="s">
        <v>147</v>
      </c>
      <c r="J24" s="13" t="s">
        <v>116</v>
      </c>
      <c r="K24" s="13" t="s">
        <v>119</v>
      </c>
      <c r="L24" s="13" t="s">
        <v>135</v>
      </c>
      <c r="M24" s="14">
        <v>3870.76</v>
      </c>
      <c r="N24" s="14">
        <v>3870.76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</row>
    <row r="25" spans="2:29" x14ac:dyDescent="0.25">
      <c r="C25" s="13" t="s">
        <v>165</v>
      </c>
      <c r="D25" s="13">
        <v>0</v>
      </c>
      <c r="E25" s="13" t="s">
        <v>166</v>
      </c>
      <c r="F25" s="13" t="s">
        <v>116</v>
      </c>
      <c r="G25" s="13" t="s">
        <v>152</v>
      </c>
      <c r="H25" s="13" t="s">
        <v>153</v>
      </c>
      <c r="I25" s="13" t="s">
        <v>147</v>
      </c>
      <c r="J25" s="13" t="s">
        <v>116</v>
      </c>
      <c r="K25" s="13" t="s">
        <v>119</v>
      </c>
      <c r="L25" s="13" t="s">
        <v>135</v>
      </c>
      <c r="M25" s="14">
        <v>3018.65</v>
      </c>
      <c r="N25" s="14">
        <v>3018.65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</row>
    <row r="26" spans="2:29" x14ac:dyDescent="0.25">
      <c r="C26" s="13" t="s">
        <v>167</v>
      </c>
      <c r="D26" s="13">
        <v>0</v>
      </c>
      <c r="E26" s="13" t="s">
        <v>168</v>
      </c>
      <c r="F26" s="13" t="s">
        <v>116</v>
      </c>
      <c r="G26" s="13" t="s">
        <v>152</v>
      </c>
      <c r="H26" s="13" t="s">
        <v>153</v>
      </c>
      <c r="I26" s="13" t="s">
        <v>147</v>
      </c>
      <c r="J26" s="13" t="s">
        <v>116</v>
      </c>
      <c r="K26" s="13" t="s">
        <v>119</v>
      </c>
      <c r="L26" s="13" t="s">
        <v>135</v>
      </c>
      <c r="M26" s="14">
        <v>2931.53</v>
      </c>
      <c r="N26" s="14">
        <v>2931.53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</row>
    <row r="27" spans="2:29" x14ac:dyDescent="0.25">
      <c r="C27" s="13" t="s">
        <v>169</v>
      </c>
      <c r="D27" s="13">
        <v>0</v>
      </c>
      <c r="E27" s="13" t="s">
        <v>170</v>
      </c>
      <c r="F27" s="13" t="s">
        <v>116</v>
      </c>
      <c r="G27" s="13" t="s">
        <v>152</v>
      </c>
      <c r="H27" s="13" t="s">
        <v>153</v>
      </c>
      <c r="I27" s="13" t="s">
        <v>147</v>
      </c>
      <c r="J27" s="13" t="s">
        <v>116</v>
      </c>
      <c r="K27" s="13" t="s">
        <v>119</v>
      </c>
      <c r="L27" s="13" t="s">
        <v>135</v>
      </c>
      <c r="M27" s="14">
        <v>2931.53</v>
      </c>
      <c r="N27" s="14">
        <v>2931.53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</row>
    <row r="28" spans="2:29" x14ac:dyDescent="0.25">
      <c r="C28" s="13" t="s">
        <v>171</v>
      </c>
      <c r="D28" s="13">
        <v>0</v>
      </c>
      <c r="E28" s="13" t="s">
        <v>172</v>
      </c>
      <c r="F28" s="13" t="s">
        <v>116</v>
      </c>
      <c r="G28" s="13" t="s">
        <v>146</v>
      </c>
      <c r="H28" s="13" t="s">
        <v>116</v>
      </c>
      <c r="I28" s="13" t="s">
        <v>147</v>
      </c>
      <c r="J28" s="13" t="s">
        <v>173</v>
      </c>
      <c r="K28" s="13" t="s">
        <v>119</v>
      </c>
      <c r="L28" s="13" t="s">
        <v>149</v>
      </c>
      <c r="M28" s="14">
        <v>10000</v>
      </c>
      <c r="N28" s="14">
        <v>10000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</row>
    <row r="29" spans="2:29" x14ac:dyDescent="0.25">
      <c r="B29" s="11" t="s">
        <v>48</v>
      </c>
      <c r="G29"/>
      <c r="H29"/>
      <c r="I29"/>
      <c r="K29"/>
      <c r="L29"/>
      <c r="M29" s="8">
        <v>2182995.52</v>
      </c>
      <c r="N29" s="8">
        <v>2182995.52</v>
      </c>
      <c r="O29" s="8">
        <v>2086344.7</v>
      </c>
      <c r="P29" s="8">
        <v>20200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2106544.7000000002</v>
      </c>
      <c r="W29" s="8">
        <v>0</v>
      </c>
      <c r="X29" s="8">
        <v>0</v>
      </c>
      <c r="Y29" s="8">
        <v>0</v>
      </c>
      <c r="Z29" s="8">
        <v>0</v>
      </c>
      <c r="AA29" s="8">
        <v>-6268.75</v>
      </c>
      <c r="AB29" s="8">
        <v>0</v>
      </c>
      <c r="AC29" s="8">
        <v>-6268.75</v>
      </c>
    </row>
    <row r="30" spans="2:29" x14ac:dyDescent="0.25">
      <c r="G30"/>
      <c r="H30"/>
      <c r="I30"/>
      <c r="K30"/>
      <c r="L30"/>
    </row>
    <row r="31" spans="2:29" x14ac:dyDescent="0.25">
      <c r="G31"/>
      <c r="H31"/>
      <c r="I31"/>
      <c r="K31"/>
      <c r="L31"/>
    </row>
    <row r="32" spans="2:29" x14ac:dyDescent="0.25">
      <c r="G32"/>
      <c r="H32"/>
      <c r="I32"/>
      <c r="K32"/>
      <c r="L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8">
    <mergeCell ref="AC4:AC5"/>
    <mergeCell ref="B2:AC2"/>
    <mergeCell ref="V4:V5"/>
    <mergeCell ref="W4:W5"/>
    <mergeCell ref="G4:G5"/>
    <mergeCell ref="H4:H5"/>
    <mergeCell ref="I4:I5"/>
    <mergeCell ref="J4:J5"/>
    <mergeCell ref="K4:K5"/>
    <mergeCell ref="R4:R5"/>
    <mergeCell ref="S4:S5"/>
    <mergeCell ref="L4:L5"/>
    <mergeCell ref="M4:M5"/>
    <mergeCell ref="N4:N5"/>
    <mergeCell ref="Y4:Y5"/>
    <mergeCell ref="Z4:Z5"/>
    <mergeCell ref="AA4:AA5"/>
    <mergeCell ref="AB4:AB5"/>
    <mergeCell ref="X4:X5"/>
    <mergeCell ref="B4:B5"/>
    <mergeCell ref="E4:E5"/>
    <mergeCell ref="F4:F5"/>
    <mergeCell ref="C4:D5"/>
    <mergeCell ref="U4:U5"/>
    <mergeCell ref="T4:T5"/>
    <mergeCell ref="O4:O5"/>
    <mergeCell ref="P4:P5"/>
    <mergeCell ref="Q4:Q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1"/>
  <sheetViews>
    <sheetView workbookViewId="0"/>
  </sheetViews>
  <sheetFormatPr baseColWidth="10" defaultColWidth="14.28515625" defaultRowHeight="15" x14ac:dyDescent="0.25"/>
  <cols>
    <col min="1" max="1" width="13.5703125" bestFit="1" customWidth="1"/>
    <col min="2" max="2" width="19.140625" bestFit="1" customWidth="1"/>
    <col min="3" max="3" width="33.28515625" customWidth="1"/>
    <col min="4" max="4" width="12.85546875" bestFit="1" customWidth="1"/>
    <col min="5" max="5" width="19.140625" bestFit="1" customWidth="1"/>
    <col min="6" max="6" width="33" customWidth="1"/>
    <col min="7" max="7" width="12.85546875" bestFit="1" customWidth="1"/>
    <col min="8" max="8" width="19.140625" bestFit="1" customWidth="1"/>
    <col min="9" max="9" width="32.7109375" customWidth="1"/>
    <col min="10" max="10" width="12.85546875" bestFit="1" customWidth="1"/>
    <col min="11" max="11" width="19.140625" bestFit="1" customWidth="1"/>
    <col min="12" max="12" width="33" customWidth="1"/>
    <col min="13" max="13" width="12.85546875" bestFit="1" customWidth="1"/>
    <col min="14" max="14" width="19.140625" bestFit="1" customWidth="1"/>
    <col min="15" max="15" width="33" customWidth="1"/>
    <col min="16" max="16" width="14.42578125" bestFit="1" customWidth="1"/>
    <col min="17" max="17" width="12.85546875" style="15" bestFit="1" customWidth="1"/>
    <col min="18" max="18" width="11" bestFit="1" customWidth="1"/>
    <col min="19" max="19" width="14.7109375" bestFit="1" customWidth="1"/>
    <col min="20" max="20" width="7.5703125" bestFit="1" customWidth="1"/>
    <col min="21" max="21" width="15.5703125" bestFit="1" customWidth="1"/>
    <col min="22" max="22" width="11.42578125" bestFit="1" customWidth="1"/>
    <col min="23" max="24" width="25.85546875" customWidth="1"/>
    <col min="25" max="26" width="10.7109375" bestFit="1" customWidth="1"/>
    <col min="27" max="27" width="13.140625" bestFit="1" customWidth="1"/>
    <col min="28" max="28" width="13.5703125" bestFit="1" customWidth="1"/>
    <col min="29" max="29" width="20.7109375" bestFit="1" customWidth="1"/>
    <col min="30" max="30" width="30.28515625" bestFit="1" customWidth="1"/>
    <col min="31" max="31" width="36.42578125" bestFit="1" customWidth="1"/>
    <col min="32" max="32" width="25" bestFit="1" customWidth="1"/>
    <col min="33" max="33" width="37.7109375" bestFit="1" customWidth="1"/>
    <col min="34" max="34" width="34.85546875" bestFit="1" customWidth="1"/>
    <col min="35" max="35" width="29" bestFit="1" customWidth="1"/>
    <col min="36" max="36" width="24.7109375" bestFit="1" customWidth="1"/>
    <col min="37" max="37" width="23.42578125" bestFit="1" customWidth="1"/>
    <col min="38" max="38" width="30.85546875" bestFit="1" customWidth="1"/>
    <col min="39" max="39" width="25.7109375" bestFit="1" customWidth="1"/>
    <col min="40" max="40" width="23.7109375" bestFit="1" customWidth="1"/>
    <col min="41" max="41" width="29.85546875" bestFit="1" customWidth="1"/>
    <col min="42" max="42" width="24.7109375" bestFit="1" customWidth="1"/>
    <col min="43" max="43" width="22.7109375" bestFit="1" customWidth="1"/>
    <col min="44" max="44" width="18" bestFit="1" customWidth="1"/>
    <col min="45" max="45" width="10.140625" customWidth="1"/>
  </cols>
  <sheetData>
    <row r="1" spans="1:48" x14ac:dyDescent="0.25">
      <c r="A1" t="s">
        <v>7</v>
      </c>
      <c r="B1" t="str">
        <f>AT4</f>
        <v>1128124</v>
      </c>
      <c r="C1" t="s">
        <v>8</v>
      </c>
      <c r="D1" s="7" t="str">
        <f>AU4</f>
        <v>FAH</v>
      </c>
      <c r="E1" t="s">
        <v>9</v>
      </c>
      <c r="F1" t="str">
        <f>AV4</f>
        <v>19-03-2024</v>
      </c>
    </row>
    <row r="2" spans="1:48" x14ac:dyDescent="0.25">
      <c r="A2" t="s">
        <v>33</v>
      </c>
      <c r="B2" s="4" t="str">
        <f>AS4</f>
        <v>31-12-2020</v>
      </c>
    </row>
    <row r="3" spans="1:48" ht="15" customHeight="1" x14ac:dyDescent="0.25">
      <c r="A3" s="2" t="s">
        <v>0</v>
      </c>
      <c r="B3" s="2" t="s">
        <v>1</v>
      </c>
      <c r="C3" s="2" t="s">
        <v>13</v>
      </c>
      <c r="D3" s="2" t="s">
        <v>17</v>
      </c>
      <c r="E3" s="2" t="s">
        <v>2</v>
      </c>
      <c r="F3" s="2" t="s">
        <v>14</v>
      </c>
      <c r="G3" s="2" t="s">
        <v>3</v>
      </c>
      <c r="H3" s="2" t="s">
        <v>4</v>
      </c>
      <c r="I3" s="2" t="s">
        <v>15</v>
      </c>
      <c r="J3" s="2" t="s">
        <v>5</v>
      </c>
      <c r="K3" s="2" t="s">
        <v>6</v>
      </c>
      <c r="L3" s="2" t="s">
        <v>16</v>
      </c>
      <c r="M3" s="2" t="s">
        <v>19</v>
      </c>
      <c r="N3" s="2" t="s">
        <v>20</v>
      </c>
      <c r="O3" s="2" t="s">
        <v>21</v>
      </c>
      <c r="P3" s="1" t="s">
        <v>22</v>
      </c>
      <c r="Q3" s="15" t="s">
        <v>23</v>
      </c>
      <c r="R3" t="s">
        <v>24</v>
      </c>
      <c r="S3" t="s">
        <v>25</v>
      </c>
      <c r="T3" t="s">
        <v>26</v>
      </c>
      <c r="U3" t="s">
        <v>38</v>
      </c>
      <c r="V3" t="s">
        <v>27</v>
      </c>
      <c r="W3" t="s">
        <v>62</v>
      </c>
      <c r="X3" t="s">
        <v>39</v>
      </c>
      <c r="Y3" t="s">
        <v>28</v>
      </c>
      <c r="Z3" t="s">
        <v>29</v>
      </c>
      <c r="AA3" t="s">
        <v>106</v>
      </c>
      <c r="AB3" t="s">
        <v>107</v>
      </c>
      <c r="AC3" t="s">
        <v>30</v>
      </c>
      <c r="AD3" t="s">
        <v>34</v>
      </c>
      <c r="AE3" t="s">
        <v>35</v>
      </c>
      <c r="AF3" t="s">
        <v>66</v>
      </c>
      <c r="AG3" t="s">
        <v>64</v>
      </c>
      <c r="AH3" t="s">
        <v>65</v>
      </c>
      <c r="AI3" t="s">
        <v>67</v>
      </c>
      <c r="AJ3" t="s">
        <v>31</v>
      </c>
      <c r="AK3" t="s">
        <v>36</v>
      </c>
      <c r="AL3" t="s">
        <v>45</v>
      </c>
      <c r="AM3" t="s">
        <v>44</v>
      </c>
      <c r="AN3" t="s">
        <v>43</v>
      </c>
      <c r="AO3" t="s">
        <v>42</v>
      </c>
      <c r="AP3" t="s">
        <v>41</v>
      </c>
      <c r="AQ3" t="s">
        <v>40</v>
      </c>
      <c r="AR3" t="s">
        <v>37</v>
      </c>
      <c r="AS3" s="1" t="s">
        <v>18</v>
      </c>
      <c r="AT3" s="2" t="s">
        <v>10</v>
      </c>
      <c r="AU3" s="2" t="s">
        <v>11</v>
      </c>
      <c r="AV3" s="2" t="s">
        <v>12</v>
      </c>
    </row>
    <row r="4" spans="1:48" x14ac:dyDescent="0.25">
      <c r="A4" t="s">
        <v>110</v>
      </c>
      <c r="B4" t="s">
        <v>111</v>
      </c>
      <c r="C4" t="str">
        <f t="shared" ref="C4:C21" si="0">CONCATENATE(A4," - ",B4)</f>
        <v>IAC - Ets IAC - Sté A</v>
      </c>
      <c r="D4" t="s">
        <v>112</v>
      </c>
      <c r="E4" t="s">
        <v>113</v>
      </c>
      <c r="F4" t="str">
        <f t="shared" ref="F4:F21" si="1">CONCATENATE(D4," - ",E4)</f>
        <v>218100 - Inst gen,agenc,amena</v>
      </c>
      <c r="I4" t="str">
        <f t="shared" ref="I4:I21" si="2">CONCATENATE(G4," - ",H4)</f>
        <v xml:space="preserve"> - </v>
      </c>
      <c r="L4" t="str">
        <f t="shared" ref="L4:L21" si="3">CONCATENATE(J4," - ",K4)</f>
        <v xml:space="preserve"> - </v>
      </c>
      <c r="O4" t="str">
        <f t="shared" ref="O4:O21" si="4">CONCATENATE(M4," - ",N4)</f>
        <v xml:space="preserve"> - </v>
      </c>
      <c r="P4" t="s">
        <v>114</v>
      </c>
      <c r="Q4" s="15">
        <v>0</v>
      </c>
      <c r="R4" s="7" t="s">
        <v>115</v>
      </c>
      <c r="S4" s="7" t="s">
        <v>115</v>
      </c>
      <c r="T4" t="s">
        <v>116</v>
      </c>
      <c r="U4" t="s">
        <v>116</v>
      </c>
      <c r="V4" t="s">
        <v>117</v>
      </c>
      <c r="W4" t="s">
        <v>118</v>
      </c>
      <c r="X4" s="4">
        <v>2000000</v>
      </c>
      <c r="Y4" t="s">
        <v>119</v>
      </c>
      <c r="Z4" s="8" t="s">
        <v>120</v>
      </c>
      <c r="AA4" s="8" t="s">
        <v>121</v>
      </c>
      <c r="AB4" s="8" t="s">
        <v>122</v>
      </c>
      <c r="AC4" s="4">
        <v>2000000</v>
      </c>
      <c r="AD4" s="4">
        <v>2000000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2000000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t="s">
        <v>123</v>
      </c>
      <c r="AT4" t="s">
        <v>124</v>
      </c>
      <c r="AU4" s="7" t="s">
        <v>125</v>
      </c>
      <c r="AV4" t="s">
        <v>126</v>
      </c>
    </row>
    <row r="5" spans="1:48" x14ac:dyDescent="0.25">
      <c r="A5" t="s">
        <v>110</v>
      </c>
      <c r="B5" t="s">
        <v>111</v>
      </c>
      <c r="C5" t="str">
        <f t="shared" si="0"/>
        <v>IAC - Ets IAC - Sté A</v>
      </c>
      <c r="D5" t="s">
        <v>112</v>
      </c>
      <c r="E5" t="s">
        <v>113</v>
      </c>
      <c r="F5" t="str">
        <f t="shared" si="1"/>
        <v>218100 - Inst gen,agenc,amena</v>
      </c>
      <c r="I5" t="str">
        <f t="shared" si="2"/>
        <v xml:space="preserve"> - </v>
      </c>
      <c r="L5" t="str">
        <f t="shared" si="3"/>
        <v xml:space="preserve"> - </v>
      </c>
      <c r="O5" t="str">
        <f t="shared" si="4"/>
        <v xml:space="preserve"> - </v>
      </c>
      <c r="P5" t="s">
        <v>127</v>
      </c>
      <c r="Q5" s="15">
        <v>0</v>
      </c>
      <c r="R5" s="7" t="s">
        <v>128</v>
      </c>
      <c r="S5" s="7" t="s">
        <v>128</v>
      </c>
      <c r="T5" t="s">
        <v>116</v>
      </c>
      <c r="U5" t="s">
        <v>116</v>
      </c>
      <c r="V5" t="s">
        <v>117</v>
      </c>
      <c r="W5" t="s">
        <v>129</v>
      </c>
      <c r="X5" s="4">
        <v>820.39</v>
      </c>
      <c r="Y5" t="s">
        <v>119</v>
      </c>
      <c r="Z5" s="8" t="s">
        <v>130</v>
      </c>
      <c r="AA5" s="8" t="s">
        <v>121</v>
      </c>
      <c r="AB5" s="8" t="s">
        <v>122</v>
      </c>
      <c r="AC5" s="4">
        <v>820.39</v>
      </c>
      <c r="AD5" s="4">
        <v>820.39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820.39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t="s">
        <v>123</v>
      </c>
      <c r="AT5" t="s">
        <v>124</v>
      </c>
      <c r="AU5" s="7" t="s">
        <v>125</v>
      </c>
      <c r="AV5" t="s">
        <v>126</v>
      </c>
    </row>
    <row r="6" spans="1:48" x14ac:dyDescent="0.25">
      <c r="A6" t="s">
        <v>110</v>
      </c>
      <c r="B6" t="s">
        <v>111</v>
      </c>
      <c r="C6" t="str">
        <f t="shared" si="0"/>
        <v>IAC - Ets IAC - Sté A</v>
      </c>
      <c r="D6" t="s">
        <v>112</v>
      </c>
      <c r="E6" t="s">
        <v>113</v>
      </c>
      <c r="F6" t="str">
        <f t="shared" si="1"/>
        <v>218100 - Inst gen,agenc,amena</v>
      </c>
      <c r="I6" t="str">
        <f t="shared" si="2"/>
        <v xml:space="preserve"> - </v>
      </c>
      <c r="L6" t="str">
        <f t="shared" si="3"/>
        <v xml:space="preserve"> - </v>
      </c>
      <c r="O6" t="str">
        <f t="shared" si="4"/>
        <v xml:space="preserve"> - </v>
      </c>
      <c r="P6" t="s">
        <v>131</v>
      </c>
      <c r="Q6" s="15">
        <v>0</v>
      </c>
      <c r="R6" s="7" t="s">
        <v>132</v>
      </c>
      <c r="S6" s="7" t="s">
        <v>133</v>
      </c>
      <c r="T6" t="s">
        <v>116</v>
      </c>
      <c r="U6" t="s">
        <v>116</v>
      </c>
      <c r="V6" t="s">
        <v>117</v>
      </c>
      <c r="W6" t="s">
        <v>134</v>
      </c>
      <c r="X6" s="4">
        <v>3975.98</v>
      </c>
      <c r="Y6" t="s">
        <v>119</v>
      </c>
      <c r="Z6" s="8" t="s">
        <v>135</v>
      </c>
      <c r="AA6" s="8" t="s">
        <v>121</v>
      </c>
      <c r="AB6" s="8" t="s">
        <v>122</v>
      </c>
      <c r="AC6" s="4">
        <v>3975.98</v>
      </c>
      <c r="AD6" s="4">
        <v>3975.98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3975.98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t="s">
        <v>123</v>
      </c>
      <c r="AT6" t="s">
        <v>124</v>
      </c>
      <c r="AU6" s="7" t="s">
        <v>125</v>
      </c>
      <c r="AV6" t="s">
        <v>126</v>
      </c>
    </row>
    <row r="7" spans="1:48" x14ac:dyDescent="0.25">
      <c r="A7" t="s">
        <v>110</v>
      </c>
      <c r="B7" t="s">
        <v>111</v>
      </c>
      <c r="C7" t="str">
        <f t="shared" si="0"/>
        <v>IAC - Ets IAC - Sté A</v>
      </c>
      <c r="D7" t="s">
        <v>112</v>
      </c>
      <c r="E7" t="s">
        <v>113</v>
      </c>
      <c r="F7" t="str">
        <f t="shared" si="1"/>
        <v>218100 - Inst gen,agenc,amena</v>
      </c>
      <c r="I7" t="str">
        <f t="shared" si="2"/>
        <v xml:space="preserve"> - </v>
      </c>
      <c r="L7" t="str">
        <f t="shared" si="3"/>
        <v xml:space="preserve"> - </v>
      </c>
      <c r="O7" t="str">
        <f t="shared" si="4"/>
        <v xml:space="preserve"> - </v>
      </c>
      <c r="P7" t="s">
        <v>136</v>
      </c>
      <c r="Q7" s="15">
        <v>0</v>
      </c>
      <c r="R7" s="7" t="s">
        <v>137</v>
      </c>
      <c r="S7" s="7" t="s">
        <v>137</v>
      </c>
      <c r="T7" t="s">
        <v>116</v>
      </c>
      <c r="U7" t="s">
        <v>116</v>
      </c>
      <c r="V7" t="s">
        <v>117</v>
      </c>
      <c r="W7" t="s">
        <v>138</v>
      </c>
      <c r="X7" s="4">
        <v>2000</v>
      </c>
      <c r="Y7" t="s">
        <v>119</v>
      </c>
      <c r="Z7" s="8" t="s">
        <v>135</v>
      </c>
      <c r="AA7" s="8" t="s">
        <v>121</v>
      </c>
      <c r="AB7" s="8" t="s">
        <v>122</v>
      </c>
      <c r="AC7" s="4">
        <v>2000</v>
      </c>
      <c r="AD7" s="4">
        <v>1548.33</v>
      </c>
      <c r="AE7" s="4">
        <v>200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1748.33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t="s">
        <v>123</v>
      </c>
      <c r="AT7" t="s">
        <v>124</v>
      </c>
      <c r="AU7" s="7" t="s">
        <v>125</v>
      </c>
      <c r="AV7" t="s">
        <v>126</v>
      </c>
    </row>
    <row r="8" spans="1:48" x14ac:dyDescent="0.25">
      <c r="A8" t="s">
        <v>110</v>
      </c>
      <c r="B8" t="s">
        <v>111</v>
      </c>
      <c r="C8" t="str">
        <f t="shared" si="0"/>
        <v>IAC - Ets IAC - Sté A</v>
      </c>
      <c r="D8" t="s">
        <v>112</v>
      </c>
      <c r="E8" t="s">
        <v>113</v>
      </c>
      <c r="F8" t="str">
        <f t="shared" si="1"/>
        <v>218100 - Inst gen,agenc,amena</v>
      </c>
      <c r="I8" t="str">
        <f t="shared" si="2"/>
        <v xml:space="preserve"> - </v>
      </c>
      <c r="L8" t="str">
        <f t="shared" si="3"/>
        <v xml:space="preserve"> - </v>
      </c>
      <c r="O8" t="str">
        <f t="shared" si="4"/>
        <v xml:space="preserve"> - </v>
      </c>
      <c r="P8" t="s">
        <v>139</v>
      </c>
      <c r="Q8" s="15">
        <v>0</v>
      </c>
      <c r="R8" s="7" t="s">
        <v>140</v>
      </c>
      <c r="S8" s="7" t="s">
        <v>140</v>
      </c>
      <c r="T8" t="s">
        <v>116</v>
      </c>
      <c r="U8" t="s">
        <v>116</v>
      </c>
      <c r="V8" t="s">
        <v>117</v>
      </c>
      <c r="W8" t="s">
        <v>141</v>
      </c>
      <c r="X8" s="4">
        <v>100000</v>
      </c>
      <c r="Y8" t="s">
        <v>119</v>
      </c>
      <c r="Z8" s="8" t="s">
        <v>130</v>
      </c>
      <c r="AA8" s="8" t="s">
        <v>121</v>
      </c>
      <c r="AB8" s="8" t="s">
        <v>122</v>
      </c>
      <c r="AC8" s="4">
        <v>100000</v>
      </c>
      <c r="AD8" s="4">
        <v>80000</v>
      </c>
      <c r="AE8" s="4">
        <v>20000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100000</v>
      </c>
      <c r="AL8" s="4">
        <v>0</v>
      </c>
      <c r="AM8" s="4">
        <v>0</v>
      </c>
      <c r="AN8" s="4">
        <v>0</v>
      </c>
      <c r="AO8" s="4">
        <v>0</v>
      </c>
      <c r="AP8" s="4">
        <v>-6268.75</v>
      </c>
      <c r="AQ8" s="4">
        <v>0</v>
      </c>
      <c r="AR8" s="4">
        <v>-6268.75</v>
      </c>
      <c r="AS8" t="s">
        <v>123</v>
      </c>
      <c r="AT8" t="s">
        <v>124</v>
      </c>
      <c r="AU8" s="7" t="s">
        <v>125</v>
      </c>
      <c r="AV8" t="s">
        <v>126</v>
      </c>
    </row>
    <row r="9" spans="1:48" x14ac:dyDescent="0.25">
      <c r="A9" t="s">
        <v>110</v>
      </c>
      <c r="B9" t="s">
        <v>111</v>
      </c>
      <c r="C9" t="str">
        <f t="shared" si="0"/>
        <v>IAC - Ets IAC - Sté A</v>
      </c>
      <c r="D9" t="s">
        <v>142</v>
      </c>
      <c r="E9" t="s">
        <v>143</v>
      </c>
      <c r="F9" t="str">
        <f t="shared" si="1"/>
        <v>231800 - Autr immo corp cours</v>
      </c>
      <c r="I9" t="str">
        <f t="shared" si="2"/>
        <v xml:space="preserve"> - </v>
      </c>
      <c r="L9" t="str">
        <f t="shared" si="3"/>
        <v xml:space="preserve"> - </v>
      </c>
      <c r="O9" t="str">
        <f t="shared" si="4"/>
        <v xml:space="preserve"> - </v>
      </c>
      <c r="P9" t="s">
        <v>144</v>
      </c>
      <c r="Q9" s="15">
        <v>0</v>
      </c>
      <c r="R9" s="7" t="s">
        <v>145</v>
      </c>
      <c r="S9" s="7" t="s">
        <v>116</v>
      </c>
      <c r="T9" t="s">
        <v>146</v>
      </c>
      <c r="U9" t="s">
        <v>116</v>
      </c>
      <c r="V9" t="s">
        <v>147</v>
      </c>
      <c r="W9" t="s">
        <v>148</v>
      </c>
      <c r="X9" s="4">
        <v>25300</v>
      </c>
      <c r="Y9" t="s">
        <v>116</v>
      </c>
      <c r="Z9" s="8" t="s">
        <v>149</v>
      </c>
      <c r="AA9" s="8" t="s">
        <v>121</v>
      </c>
      <c r="AB9" s="8" t="s">
        <v>122</v>
      </c>
      <c r="AC9" s="4">
        <v>25300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t="s">
        <v>123</v>
      </c>
      <c r="AT9" t="s">
        <v>124</v>
      </c>
      <c r="AU9" s="7" t="s">
        <v>125</v>
      </c>
      <c r="AV9" t="s">
        <v>126</v>
      </c>
    </row>
    <row r="10" spans="1:48" x14ac:dyDescent="0.25">
      <c r="A10" t="s">
        <v>110</v>
      </c>
      <c r="B10" t="s">
        <v>111</v>
      </c>
      <c r="C10" t="str">
        <f t="shared" si="0"/>
        <v>IAC - Ets IAC - Sté A</v>
      </c>
      <c r="D10" t="s">
        <v>142</v>
      </c>
      <c r="E10" t="s">
        <v>143</v>
      </c>
      <c r="F10" t="str">
        <f t="shared" si="1"/>
        <v>231800 - Autr immo corp cours</v>
      </c>
      <c r="I10" t="str">
        <f t="shared" si="2"/>
        <v xml:space="preserve"> - </v>
      </c>
      <c r="L10" t="str">
        <f t="shared" si="3"/>
        <v xml:space="preserve"> - </v>
      </c>
      <c r="O10" t="str">
        <f t="shared" si="4"/>
        <v xml:space="preserve"> - </v>
      </c>
      <c r="P10" t="s">
        <v>150</v>
      </c>
      <c r="Q10" s="15">
        <v>0</v>
      </c>
      <c r="R10" s="7" t="s">
        <v>151</v>
      </c>
      <c r="S10" s="7" t="s">
        <v>116</v>
      </c>
      <c r="T10" t="s">
        <v>152</v>
      </c>
      <c r="U10" t="s">
        <v>153</v>
      </c>
      <c r="V10" t="s">
        <v>147</v>
      </c>
      <c r="W10" t="s">
        <v>154</v>
      </c>
      <c r="X10" s="4">
        <v>5300</v>
      </c>
      <c r="Y10" t="s">
        <v>119</v>
      </c>
      <c r="Z10" s="8" t="s">
        <v>155</v>
      </c>
      <c r="AA10" s="8" t="s">
        <v>121</v>
      </c>
      <c r="AB10" s="8" t="s">
        <v>122</v>
      </c>
      <c r="AC10" s="4">
        <v>5300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t="s">
        <v>123</v>
      </c>
      <c r="AT10" t="s">
        <v>124</v>
      </c>
      <c r="AU10" s="7" t="s">
        <v>125</v>
      </c>
      <c r="AV10" t="s">
        <v>126</v>
      </c>
    </row>
    <row r="11" spans="1:48" x14ac:dyDescent="0.25">
      <c r="A11" t="s">
        <v>110</v>
      </c>
      <c r="B11" t="s">
        <v>111</v>
      </c>
      <c r="C11" t="str">
        <f t="shared" si="0"/>
        <v>IAC - Ets IAC - Sté A</v>
      </c>
      <c r="D11" t="s">
        <v>142</v>
      </c>
      <c r="E11" t="s">
        <v>143</v>
      </c>
      <c r="F11" t="str">
        <f t="shared" si="1"/>
        <v>231800 - Autr immo corp cours</v>
      </c>
      <c r="I11" t="str">
        <f t="shared" si="2"/>
        <v xml:space="preserve"> - </v>
      </c>
      <c r="L11" t="str">
        <f t="shared" si="3"/>
        <v xml:space="preserve"> - </v>
      </c>
      <c r="O11" t="str">
        <f t="shared" si="4"/>
        <v xml:space="preserve"> - </v>
      </c>
      <c r="P11" t="s">
        <v>156</v>
      </c>
      <c r="Q11" s="15">
        <v>0</v>
      </c>
      <c r="R11" s="7" t="s">
        <v>151</v>
      </c>
      <c r="S11" s="7" t="s">
        <v>116</v>
      </c>
      <c r="T11" t="s">
        <v>152</v>
      </c>
      <c r="U11" t="s">
        <v>153</v>
      </c>
      <c r="V11" t="s">
        <v>147</v>
      </c>
      <c r="W11" t="s">
        <v>116</v>
      </c>
      <c r="X11" s="4">
        <v>520</v>
      </c>
      <c r="Y11" t="s">
        <v>119</v>
      </c>
      <c r="Z11" s="8" t="s">
        <v>135</v>
      </c>
      <c r="AA11" s="8" t="s">
        <v>121</v>
      </c>
      <c r="AB11" s="8" t="s">
        <v>122</v>
      </c>
      <c r="AC11" s="4">
        <v>520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t="s">
        <v>123</v>
      </c>
      <c r="AT11" t="s">
        <v>124</v>
      </c>
      <c r="AU11" s="7" t="s">
        <v>125</v>
      </c>
      <c r="AV11" t="s">
        <v>126</v>
      </c>
    </row>
    <row r="12" spans="1:48" x14ac:dyDescent="0.25">
      <c r="A12" t="s">
        <v>110</v>
      </c>
      <c r="B12" t="s">
        <v>111</v>
      </c>
      <c r="C12" t="str">
        <f t="shared" si="0"/>
        <v>IAC - Ets IAC - Sté A</v>
      </c>
      <c r="D12" t="s">
        <v>142</v>
      </c>
      <c r="E12" t="s">
        <v>143</v>
      </c>
      <c r="F12" t="str">
        <f t="shared" si="1"/>
        <v>231800 - Autr immo corp cours</v>
      </c>
      <c r="I12" t="str">
        <f t="shared" si="2"/>
        <v xml:space="preserve"> - </v>
      </c>
      <c r="L12" t="str">
        <f t="shared" si="3"/>
        <v xml:space="preserve"> - </v>
      </c>
      <c r="O12" t="str">
        <f t="shared" si="4"/>
        <v xml:space="preserve"> - </v>
      </c>
      <c r="P12" t="s">
        <v>157</v>
      </c>
      <c r="Q12" s="15">
        <v>0</v>
      </c>
      <c r="R12" s="7" t="s">
        <v>151</v>
      </c>
      <c r="S12" s="7" t="s">
        <v>116</v>
      </c>
      <c r="T12" t="s">
        <v>152</v>
      </c>
      <c r="U12" t="s">
        <v>153</v>
      </c>
      <c r="V12" t="s">
        <v>147</v>
      </c>
      <c r="W12" t="s">
        <v>116</v>
      </c>
      <c r="X12" s="4">
        <v>51</v>
      </c>
      <c r="Y12" t="s">
        <v>119</v>
      </c>
      <c r="Z12" s="8" t="s">
        <v>135</v>
      </c>
      <c r="AA12" s="8" t="s">
        <v>121</v>
      </c>
      <c r="AB12" s="8" t="s">
        <v>122</v>
      </c>
      <c r="AC12" s="4">
        <v>51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t="s">
        <v>123</v>
      </c>
      <c r="AT12" t="s">
        <v>124</v>
      </c>
      <c r="AU12" s="7" t="s">
        <v>125</v>
      </c>
      <c r="AV12" t="s">
        <v>126</v>
      </c>
    </row>
    <row r="13" spans="1:48" x14ac:dyDescent="0.25">
      <c r="A13" t="s">
        <v>110</v>
      </c>
      <c r="B13" t="s">
        <v>111</v>
      </c>
      <c r="C13" t="str">
        <f t="shared" si="0"/>
        <v>IAC - Ets IAC - Sté A</v>
      </c>
      <c r="D13" t="s">
        <v>142</v>
      </c>
      <c r="E13" t="s">
        <v>143</v>
      </c>
      <c r="F13" t="str">
        <f t="shared" si="1"/>
        <v>231800 - Autr immo corp cours</v>
      </c>
      <c r="I13" t="str">
        <f t="shared" si="2"/>
        <v xml:space="preserve"> - </v>
      </c>
      <c r="L13" t="str">
        <f t="shared" si="3"/>
        <v xml:space="preserve"> - </v>
      </c>
      <c r="O13" t="str">
        <f t="shared" si="4"/>
        <v xml:space="preserve"> - </v>
      </c>
      <c r="P13" t="s">
        <v>158</v>
      </c>
      <c r="Q13" s="15">
        <v>0</v>
      </c>
      <c r="R13" s="7" t="s">
        <v>151</v>
      </c>
      <c r="S13" s="7" t="s">
        <v>116</v>
      </c>
      <c r="T13" t="s">
        <v>152</v>
      </c>
      <c r="U13" t="s">
        <v>153</v>
      </c>
      <c r="V13" t="s">
        <v>147</v>
      </c>
      <c r="W13" t="s">
        <v>116</v>
      </c>
      <c r="X13" s="4">
        <v>5974.62</v>
      </c>
      <c r="Y13" t="s">
        <v>119</v>
      </c>
      <c r="Z13" s="8" t="s">
        <v>135</v>
      </c>
      <c r="AA13" s="8" t="s">
        <v>121</v>
      </c>
      <c r="AB13" s="8" t="s">
        <v>122</v>
      </c>
      <c r="AC13" s="4">
        <v>5974.62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t="s">
        <v>123</v>
      </c>
      <c r="AT13" t="s">
        <v>124</v>
      </c>
      <c r="AU13" s="7" t="s">
        <v>125</v>
      </c>
      <c r="AV13" t="s">
        <v>126</v>
      </c>
    </row>
    <row r="14" spans="1:48" x14ac:dyDescent="0.25">
      <c r="A14" t="s">
        <v>110</v>
      </c>
      <c r="B14" t="s">
        <v>111</v>
      </c>
      <c r="C14" t="str">
        <f t="shared" si="0"/>
        <v>IAC - Ets IAC - Sté A</v>
      </c>
      <c r="D14" t="s">
        <v>142</v>
      </c>
      <c r="E14" t="s">
        <v>143</v>
      </c>
      <c r="F14" t="str">
        <f t="shared" si="1"/>
        <v>231800 - Autr immo corp cours</v>
      </c>
      <c r="I14" t="str">
        <f t="shared" si="2"/>
        <v xml:space="preserve"> - </v>
      </c>
      <c r="L14" t="str">
        <f t="shared" si="3"/>
        <v xml:space="preserve"> - </v>
      </c>
      <c r="O14" t="str">
        <f t="shared" si="4"/>
        <v xml:space="preserve"> - </v>
      </c>
      <c r="P14" t="s">
        <v>159</v>
      </c>
      <c r="Q14" s="15">
        <v>0</v>
      </c>
      <c r="R14" s="7" t="s">
        <v>160</v>
      </c>
      <c r="S14" s="7" t="s">
        <v>116</v>
      </c>
      <c r="T14" t="s">
        <v>152</v>
      </c>
      <c r="U14" t="s">
        <v>153</v>
      </c>
      <c r="V14" t="s">
        <v>147</v>
      </c>
      <c r="W14" t="s">
        <v>116</v>
      </c>
      <c r="X14" s="4">
        <v>5163.22</v>
      </c>
      <c r="Y14" t="s">
        <v>119</v>
      </c>
      <c r="Z14" s="8" t="s">
        <v>135</v>
      </c>
      <c r="AA14" s="8" t="s">
        <v>121</v>
      </c>
      <c r="AB14" s="8" t="s">
        <v>122</v>
      </c>
      <c r="AC14" s="4">
        <v>5163.22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t="s">
        <v>123</v>
      </c>
      <c r="AT14" t="s">
        <v>124</v>
      </c>
      <c r="AU14" s="7" t="s">
        <v>125</v>
      </c>
      <c r="AV14" t="s">
        <v>126</v>
      </c>
    </row>
    <row r="15" spans="1:48" x14ac:dyDescent="0.25">
      <c r="A15" t="s">
        <v>110</v>
      </c>
      <c r="B15" t="s">
        <v>111</v>
      </c>
      <c r="C15" t="str">
        <f t="shared" si="0"/>
        <v>IAC - Ets IAC - Sté A</v>
      </c>
      <c r="D15" t="s">
        <v>142</v>
      </c>
      <c r="E15" t="s">
        <v>143</v>
      </c>
      <c r="F15" t="str">
        <f t="shared" si="1"/>
        <v>231800 - Autr immo corp cours</v>
      </c>
      <c r="I15" t="str">
        <f t="shared" si="2"/>
        <v xml:space="preserve"> - </v>
      </c>
      <c r="L15" t="str">
        <f t="shared" si="3"/>
        <v xml:space="preserve"> - </v>
      </c>
      <c r="O15" t="str">
        <f t="shared" si="4"/>
        <v xml:space="preserve"> - </v>
      </c>
      <c r="P15" t="s">
        <v>161</v>
      </c>
      <c r="Q15" s="15">
        <v>0</v>
      </c>
      <c r="R15" s="7" t="s">
        <v>160</v>
      </c>
      <c r="S15" s="7" t="s">
        <v>116</v>
      </c>
      <c r="T15" t="s">
        <v>152</v>
      </c>
      <c r="U15" t="s">
        <v>153</v>
      </c>
      <c r="V15" t="s">
        <v>147</v>
      </c>
      <c r="W15" t="s">
        <v>116</v>
      </c>
      <c r="X15" s="4">
        <v>5163.22</v>
      </c>
      <c r="Y15" t="s">
        <v>119</v>
      </c>
      <c r="Z15" s="8" t="s">
        <v>135</v>
      </c>
      <c r="AA15" s="8" t="s">
        <v>121</v>
      </c>
      <c r="AB15" s="8" t="s">
        <v>122</v>
      </c>
      <c r="AC15" s="4">
        <v>5163.22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t="s">
        <v>123</v>
      </c>
      <c r="AT15" t="s">
        <v>124</v>
      </c>
      <c r="AU15" s="7" t="s">
        <v>125</v>
      </c>
      <c r="AV15" t="s">
        <v>126</v>
      </c>
    </row>
    <row r="16" spans="1:48" x14ac:dyDescent="0.25">
      <c r="A16" t="s">
        <v>110</v>
      </c>
      <c r="B16" t="s">
        <v>111</v>
      </c>
      <c r="C16" t="str">
        <f t="shared" si="0"/>
        <v>IAC - Ets IAC - Sté A</v>
      </c>
      <c r="D16" t="s">
        <v>142</v>
      </c>
      <c r="E16" t="s">
        <v>143</v>
      </c>
      <c r="F16" t="str">
        <f t="shared" si="1"/>
        <v>231800 - Autr immo corp cours</v>
      </c>
      <c r="I16" t="str">
        <f t="shared" si="2"/>
        <v xml:space="preserve"> - </v>
      </c>
      <c r="L16" t="str">
        <f t="shared" si="3"/>
        <v xml:space="preserve"> - </v>
      </c>
      <c r="O16" t="str">
        <f t="shared" si="4"/>
        <v xml:space="preserve"> - </v>
      </c>
      <c r="P16" t="s">
        <v>162</v>
      </c>
      <c r="Q16" s="15">
        <v>0</v>
      </c>
      <c r="R16" s="7" t="s">
        <v>151</v>
      </c>
      <c r="S16" s="7" t="s">
        <v>116</v>
      </c>
      <c r="T16" t="s">
        <v>152</v>
      </c>
      <c r="U16" t="s">
        <v>153</v>
      </c>
      <c r="V16" t="s">
        <v>147</v>
      </c>
      <c r="W16" t="s">
        <v>116</v>
      </c>
      <c r="X16" s="4">
        <v>5974.62</v>
      </c>
      <c r="Y16" t="s">
        <v>119</v>
      </c>
      <c r="Z16" s="8" t="s">
        <v>135</v>
      </c>
      <c r="AA16" s="8" t="s">
        <v>121</v>
      </c>
      <c r="AB16" s="8" t="s">
        <v>122</v>
      </c>
      <c r="AC16" s="4">
        <v>5974.62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t="s">
        <v>123</v>
      </c>
      <c r="AT16" t="s">
        <v>124</v>
      </c>
      <c r="AU16" s="7" t="s">
        <v>125</v>
      </c>
      <c r="AV16" t="s">
        <v>126</v>
      </c>
    </row>
    <row r="17" spans="1:48" x14ac:dyDescent="0.25">
      <c r="A17" t="s">
        <v>110</v>
      </c>
      <c r="B17" t="s">
        <v>111</v>
      </c>
      <c r="C17" t="str">
        <f t="shared" si="0"/>
        <v>IAC - Ets IAC - Sté A</v>
      </c>
      <c r="D17" t="s">
        <v>142</v>
      </c>
      <c r="E17" t="s">
        <v>143</v>
      </c>
      <c r="F17" t="str">
        <f t="shared" si="1"/>
        <v>231800 - Autr immo corp cours</v>
      </c>
      <c r="I17" t="str">
        <f t="shared" si="2"/>
        <v xml:space="preserve"> - </v>
      </c>
      <c r="L17" t="str">
        <f t="shared" si="3"/>
        <v xml:space="preserve"> - </v>
      </c>
      <c r="O17" t="str">
        <f t="shared" si="4"/>
        <v xml:space="preserve"> - </v>
      </c>
      <c r="P17" t="s">
        <v>163</v>
      </c>
      <c r="Q17" s="15">
        <v>0</v>
      </c>
      <c r="R17" s="7" t="s">
        <v>164</v>
      </c>
      <c r="S17" s="7" t="s">
        <v>116</v>
      </c>
      <c r="T17" t="s">
        <v>152</v>
      </c>
      <c r="U17" t="s">
        <v>153</v>
      </c>
      <c r="V17" t="s">
        <v>147</v>
      </c>
      <c r="W17" t="s">
        <v>116</v>
      </c>
      <c r="X17" s="4">
        <v>3870.76</v>
      </c>
      <c r="Y17" t="s">
        <v>119</v>
      </c>
      <c r="Z17" s="8" t="s">
        <v>135</v>
      </c>
      <c r="AA17" s="8" t="s">
        <v>121</v>
      </c>
      <c r="AB17" s="8" t="s">
        <v>122</v>
      </c>
      <c r="AC17" s="4">
        <v>3870.76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t="s">
        <v>123</v>
      </c>
      <c r="AT17" t="s">
        <v>124</v>
      </c>
      <c r="AU17" s="7" t="s">
        <v>125</v>
      </c>
      <c r="AV17" t="s">
        <v>126</v>
      </c>
    </row>
    <row r="18" spans="1:48" x14ac:dyDescent="0.25">
      <c r="A18" t="s">
        <v>110</v>
      </c>
      <c r="B18" t="s">
        <v>111</v>
      </c>
      <c r="C18" t="str">
        <f t="shared" si="0"/>
        <v>IAC - Ets IAC - Sté A</v>
      </c>
      <c r="D18" t="s">
        <v>142</v>
      </c>
      <c r="E18" t="s">
        <v>143</v>
      </c>
      <c r="F18" t="str">
        <f t="shared" si="1"/>
        <v>231800 - Autr immo corp cours</v>
      </c>
      <c r="I18" t="str">
        <f t="shared" si="2"/>
        <v xml:space="preserve"> - </v>
      </c>
      <c r="L18" t="str">
        <f t="shared" si="3"/>
        <v xml:space="preserve"> - </v>
      </c>
      <c r="O18" t="str">
        <f t="shared" si="4"/>
        <v xml:space="preserve"> - </v>
      </c>
      <c r="P18" t="s">
        <v>165</v>
      </c>
      <c r="Q18" s="15">
        <v>0</v>
      </c>
      <c r="R18" s="7" t="s">
        <v>166</v>
      </c>
      <c r="S18" s="7" t="s">
        <v>116</v>
      </c>
      <c r="T18" t="s">
        <v>152</v>
      </c>
      <c r="U18" t="s">
        <v>153</v>
      </c>
      <c r="V18" t="s">
        <v>147</v>
      </c>
      <c r="W18" t="s">
        <v>116</v>
      </c>
      <c r="X18" s="4">
        <v>3018.65</v>
      </c>
      <c r="Y18" t="s">
        <v>119</v>
      </c>
      <c r="Z18" s="8" t="s">
        <v>135</v>
      </c>
      <c r="AA18" s="8" t="s">
        <v>121</v>
      </c>
      <c r="AB18" s="8" t="s">
        <v>122</v>
      </c>
      <c r="AC18" s="4">
        <v>3018.65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t="s">
        <v>123</v>
      </c>
      <c r="AT18" t="s">
        <v>124</v>
      </c>
      <c r="AU18" s="7" t="s">
        <v>125</v>
      </c>
      <c r="AV18" t="s">
        <v>126</v>
      </c>
    </row>
    <row r="19" spans="1:48" x14ac:dyDescent="0.25">
      <c r="A19" t="s">
        <v>110</v>
      </c>
      <c r="B19" t="s">
        <v>111</v>
      </c>
      <c r="C19" t="str">
        <f t="shared" si="0"/>
        <v>IAC - Ets IAC - Sté A</v>
      </c>
      <c r="D19" t="s">
        <v>142</v>
      </c>
      <c r="E19" t="s">
        <v>143</v>
      </c>
      <c r="F19" t="str">
        <f t="shared" si="1"/>
        <v>231800 - Autr immo corp cours</v>
      </c>
      <c r="I19" t="str">
        <f t="shared" si="2"/>
        <v xml:space="preserve"> - </v>
      </c>
      <c r="L19" t="str">
        <f t="shared" si="3"/>
        <v xml:space="preserve"> - </v>
      </c>
      <c r="O19" t="str">
        <f t="shared" si="4"/>
        <v xml:space="preserve"> - </v>
      </c>
      <c r="P19" t="s">
        <v>167</v>
      </c>
      <c r="Q19" s="15">
        <v>0</v>
      </c>
      <c r="R19" s="7" t="s">
        <v>168</v>
      </c>
      <c r="S19" s="7" t="s">
        <v>116</v>
      </c>
      <c r="T19" t="s">
        <v>152</v>
      </c>
      <c r="U19" t="s">
        <v>153</v>
      </c>
      <c r="V19" t="s">
        <v>147</v>
      </c>
      <c r="W19" t="s">
        <v>116</v>
      </c>
      <c r="X19" s="4">
        <v>2931.53</v>
      </c>
      <c r="Y19" t="s">
        <v>119</v>
      </c>
      <c r="Z19" s="8" t="s">
        <v>135</v>
      </c>
      <c r="AA19" s="8" t="s">
        <v>121</v>
      </c>
      <c r="AB19" s="8" t="s">
        <v>122</v>
      </c>
      <c r="AC19" s="4">
        <v>2931.53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t="s">
        <v>123</v>
      </c>
      <c r="AT19" t="s">
        <v>124</v>
      </c>
      <c r="AU19" s="7" t="s">
        <v>125</v>
      </c>
      <c r="AV19" t="s">
        <v>126</v>
      </c>
    </row>
    <row r="20" spans="1:48" x14ac:dyDescent="0.25">
      <c r="A20" t="s">
        <v>110</v>
      </c>
      <c r="B20" t="s">
        <v>111</v>
      </c>
      <c r="C20" t="str">
        <f t="shared" si="0"/>
        <v>IAC - Ets IAC - Sté A</v>
      </c>
      <c r="D20" t="s">
        <v>142</v>
      </c>
      <c r="E20" t="s">
        <v>143</v>
      </c>
      <c r="F20" t="str">
        <f t="shared" si="1"/>
        <v>231800 - Autr immo corp cours</v>
      </c>
      <c r="I20" t="str">
        <f t="shared" si="2"/>
        <v xml:space="preserve"> - </v>
      </c>
      <c r="L20" t="str">
        <f t="shared" si="3"/>
        <v xml:space="preserve"> - </v>
      </c>
      <c r="O20" t="str">
        <f t="shared" si="4"/>
        <v xml:space="preserve"> - </v>
      </c>
      <c r="P20" t="s">
        <v>169</v>
      </c>
      <c r="Q20" s="15">
        <v>0</v>
      </c>
      <c r="R20" s="7" t="s">
        <v>170</v>
      </c>
      <c r="S20" s="7" t="s">
        <v>116</v>
      </c>
      <c r="T20" t="s">
        <v>152</v>
      </c>
      <c r="U20" t="s">
        <v>153</v>
      </c>
      <c r="V20" t="s">
        <v>147</v>
      </c>
      <c r="W20" t="s">
        <v>116</v>
      </c>
      <c r="X20" s="4">
        <v>2931.53</v>
      </c>
      <c r="Y20" t="s">
        <v>119</v>
      </c>
      <c r="Z20" s="8" t="s">
        <v>135</v>
      </c>
      <c r="AA20" s="8" t="s">
        <v>121</v>
      </c>
      <c r="AB20" s="8" t="s">
        <v>122</v>
      </c>
      <c r="AC20" s="4">
        <v>2931.53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t="s">
        <v>123</v>
      </c>
      <c r="AT20" t="s">
        <v>124</v>
      </c>
      <c r="AU20" s="7" t="s">
        <v>125</v>
      </c>
      <c r="AV20" t="s">
        <v>126</v>
      </c>
    </row>
    <row r="21" spans="1:48" x14ac:dyDescent="0.25">
      <c r="A21" t="s">
        <v>110</v>
      </c>
      <c r="B21" t="s">
        <v>111</v>
      </c>
      <c r="C21" t="str">
        <f t="shared" si="0"/>
        <v>IAC - Ets IAC - Sté A</v>
      </c>
      <c r="D21" t="s">
        <v>142</v>
      </c>
      <c r="E21" t="s">
        <v>143</v>
      </c>
      <c r="F21" t="str">
        <f t="shared" si="1"/>
        <v>231800 - Autr immo corp cours</v>
      </c>
      <c r="I21" t="str">
        <f t="shared" si="2"/>
        <v xml:space="preserve"> - </v>
      </c>
      <c r="L21" t="str">
        <f t="shared" si="3"/>
        <v xml:space="preserve"> - </v>
      </c>
      <c r="O21" t="str">
        <f t="shared" si="4"/>
        <v xml:space="preserve"> - </v>
      </c>
      <c r="P21" t="s">
        <v>171</v>
      </c>
      <c r="Q21" s="15">
        <v>0</v>
      </c>
      <c r="R21" s="7" t="s">
        <v>172</v>
      </c>
      <c r="S21" s="7" t="s">
        <v>116</v>
      </c>
      <c r="T21" t="s">
        <v>146</v>
      </c>
      <c r="U21" t="s">
        <v>116</v>
      </c>
      <c r="V21" t="s">
        <v>147</v>
      </c>
      <c r="W21" t="s">
        <v>173</v>
      </c>
      <c r="X21" s="4">
        <v>10000</v>
      </c>
      <c r="Y21" t="s">
        <v>119</v>
      </c>
      <c r="Z21" s="8" t="s">
        <v>149</v>
      </c>
      <c r="AA21" s="8" t="s">
        <v>121</v>
      </c>
      <c r="AB21" s="8" t="s">
        <v>122</v>
      </c>
      <c r="AC21" s="4">
        <v>10000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t="s">
        <v>123</v>
      </c>
      <c r="AT21" t="s">
        <v>124</v>
      </c>
      <c r="AU21" s="7" t="s">
        <v>125</v>
      </c>
      <c r="AV21" t="s">
        <v>126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AB09-D5BB-408D-8C70-9881988F93AB}">
  <dimension ref="A1:B28"/>
  <sheetViews>
    <sheetView workbookViewId="0">
      <selection activeCell="B10" sqref="B10"/>
    </sheetView>
  </sheetViews>
  <sheetFormatPr baseColWidth="10" defaultRowHeight="15" x14ac:dyDescent="0.25"/>
  <cols>
    <col min="2" max="2" width="42.28515625" customWidth="1"/>
  </cols>
  <sheetData>
    <row r="1" spans="1:2" x14ac:dyDescent="0.25">
      <c r="A1" t="s">
        <v>72</v>
      </c>
      <c r="B1" t="s">
        <v>94</v>
      </c>
    </row>
    <row r="2" spans="1:2" x14ac:dyDescent="0.25">
      <c r="A2" t="s">
        <v>73</v>
      </c>
      <c r="B2" t="s">
        <v>95</v>
      </c>
    </row>
    <row r="3" spans="1:2" x14ac:dyDescent="0.25">
      <c r="A3" t="s">
        <v>74</v>
      </c>
      <c r="B3" t="s">
        <v>22</v>
      </c>
    </row>
    <row r="4" spans="1:2" x14ac:dyDescent="0.25">
      <c r="A4" t="s">
        <v>75</v>
      </c>
      <c r="B4" t="s">
        <v>46</v>
      </c>
    </row>
    <row r="5" spans="1:2" x14ac:dyDescent="0.25">
      <c r="A5" t="s">
        <v>76</v>
      </c>
      <c r="B5" t="s">
        <v>32</v>
      </c>
    </row>
    <row r="6" spans="1:2" x14ac:dyDescent="0.25">
      <c r="A6" t="s">
        <v>77</v>
      </c>
      <c r="B6" t="s">
        <v>26</v>
      </c>
    </row>
    <row r="7" spans="1:2" x14ac:dyDescent="0.25">
      <c r="A7" t="s">
        <v>78</v>
      </c>
      <c r="B7" t="s">
        <v>38</v>
      </c>
    </row>
    <row r="8" spans="1:2" x14ac:dyDescent="0.25">
      <c r="A8" t="s">
        <v>79</v>
      </c>
      <c r="B8" t="s">
        <v>27</v>
      </c>
    </row>
    <row r="9" spans="1:2" x14ac:dyDescent="0.25">
      <c r="A9" t="s">
        <v>80</v>
      </c>
      <c r="B9" t="s">
        <v>62</v>
      </c>
    </row>
    <row r="10" spans="1:2" x14ac:dyDescent="0.25">
      <c r="A10" t="s">
        <v>81</v>
      </c>
      <c r="B10" t="s">
        <v>28</v>
      </c>
    </row>
    <row r="11" spans="1:2" x14ac:dyDescent="0.25">
      <c r="A11" t="s">
        <v>82</v>
      </c>
      <c r="B11" t="s">
        <v>29</v>
      </c>
    </row>
    <row r="12" spans="1:2" x14ac:dyDescent="0.25">
      <c r="A12" t="s">
        <v>83</v>
      </c>
      <c r="B12" t="s">
        <v>39</v>
      </c>
    </row>
    <row r="13" spans="1:2" x14ac:dyDescent="0.25">
      <c r="A13" t="s">
        <v>84</v>
      </c>
      <c r="B13" t="s">
        <v>30</v>
      </c>
    </row>
    <row r="14" spans="1:2" x14ac:dyDescent="0.25">
      <c r="A14" t="s">
        <v>85</v>
      </c>
      <c r="B14" t="s">
        <v>34</v>
      </c>
    </row>
    <row r="15" spans="1:2" x14ac:dyDescent="0.25">
      <c r="A15" t="s">
        <v>86</v>
      </c>
      <c r="B15" t="s">
        <v>108</v>
      </c>
    </row>
    <row r="16" spans="1:2" x14ac:dyDescent="0.25">
      <c r="A16" t="s">
        <v>87</v>
      </c>
      <c r="B16" t="s">
        <v>66</v>
      </c>
    </row>
    <row r="17" spans="1:2" x14ac:dyDescent="0.25">
      <c r="A17" t="s">
        <v>88</v>
      </c>
      <c r="B17" t="s">
        <v>96</v>
      </c>
    </row>
    <row r="18" spans="1:2" x14ac:dyDescent="0.25">
      <c r="A18" t="s">
        <v>89</v>
      </c>
      <c r="B18" t="s">
        <v>97</v>
      </c>
    </row>
    <row r="19" spans="1:2" x14ac:dyDescent="0.25">
      <c r="A19" t="s">
        <v>90</v>
      </c>
      <c r="B19" t="s">
        <v>98</v>
      </c>
    </row>
    <row r="20" spans="1:2" x14ac:dyDescent="0.25">
      <c r="A20" t="s">
        <v>91</v>
      </c>
      <c r="B20" t="s">
        <v>98</v>
      </c>
    </row>
    <row r="21" spans="1:2" x14ac:dyDescent="0.25">
      <c r="A21" t="s">
        <v>92</v>
      </c>
      <c r="B21" t="s">
        <v>36</v>
      </c>
    </row>
    <row r="22" spans="1:2" x14ac:dyDescent="0.25">
      <c r="A22" t="s">
        <v>93</v>
      </c>
      <c r="B22" t="s">
        <v>45</v>
      </c>
    </row>
    <row r="23" spans="1:2" x14ac:dyDescent="0.25">
      <c r="A23" t="s">
        <v>99</v>
      </c>
      <c r="B23" t="s">
        <v>44</v>
      </c>
    </row>
    <row r="24" spans="1:2" x14ac:dyDescent="0.25">
      <c r="A24" t="s">
        <v>100</v>
      </c>
      <c r="B24" t="s">
        <v>105</v>
      </c>
    </row>
    <row r="25" spans="1:2" x14ac:dyDescent="0.25">
      <c r="A25" t="s">
        <v>101</v>
      </c>
      <c r="B25" t="s">
        <v>42</v>
      </c>
    </row>
    <row r="26" spans="1:2" x14ac:dyDescent="0.25">
      <c r="A26" t="s">
        <v>102</v>
      </c>
      <c r="B26" t="s">
        <v>41</v>
      </c>
    </row>
    <row r="27" spans="1:2" x14ac:dyDescent="0.25">
      <c r="A27" t="s">
        <v>103</v>
      </c>
      <c r="B27" t="s">
        <v>109</v>
      </c>
    </row>
    <row r="28" spans="1:2" x14ac:dyDescent="0.25">
      <c r="A28" t="s">
        <v>104</v>
      </c>
      <c r="B28" t="s">
        <v>37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EAM55H</vt:lpstr>
      <vt:lpstr>Donnees</vt:lpstr>
      <vt:lpstr>labels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Fabien Hugon</cp:lastModifiedBy>
  <cp:lastPrinted>2016-03-14T16:06:07Z</cp:lastPrinted>
  <dcterms:created xsi:type="dcterms:W3CDTF">2014-10-10T13:20:55Z</dcterms:created>
  <dcterms:modified xsi:type="dcterms:W3CDTF">2024-03-19T11:23:32Z</dcterms:modified>
</cp:coreProperties>
</file>